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táj adatok műk" sheetId="7" r:id="rId7"/>
    <sheet name="8. táj.adatok felhalm." sheetId="8" r:id="rId8"/>
    <sheet name="9. Beruházások" sheetId="9" r:id="rId9"/>
  </sheets>
  <definedNames>
    <definedName name="Excel_BuiltIn_Print_Area_1_1">#REF!</definedName>
    <definedName name="Excel_BuiltIn_Print_Area_2_1">#REF!</definedName>
    <definedName name="Excel_BuiltIn_Print_Area_3_1">'5.kiadás'!$A$4:$E$622</definedName>
    <definedName name="_xlnm.Print_Titles" localSheetId="4">'5.kiadás'!$4:$9</definedName>
    <definedName name="_xlnm.Print_Area" localSheetId="1">'2. bevételek'!$A$1:$H$101</definedName>
    <definedName name="_xlnm.Print_Area" localSheetId="2">'3. bevétel jogcím'!$A$1:$H$35</definedName>
    <definedName name="_xlnm.Print_Area" localSheetId="4">'5.kiadás'!$A$1:$H$273</definedName>
    <definedName name="_xlnm.Print_Area" localSheetId="6">'7. táj adatok műk'!$A$1:$F$27</definedName>
  </definedNames>
  <calcPr fullCalcOnLoad="1"/>
</workbook>
</file>

<file path=xl/sharedStrings.xml><?xml version="1.0" encoding="utf-8"?>
<sst xmlns="http://schemas.openxmlformats.org/spreadsheetml/2006/main" count="785" uniqueCount="352">
  <si>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</si>
  <si>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</si>
  <si>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</si>
  <si>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</si>
  <si>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</si>
  <si>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</si>
  <si>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</si>
  <si>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</si>
  <si>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</si>
  <si>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</si>
  <si>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</si>
  <si>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</si>
  <si>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</si>
  <si>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</si>
  <si>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</si>
  <si>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Foglalkoztatást helyettesítő támogatás</t>
  </si>
  <si>
    <t>Könyvbeszerzés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</si>
  <si>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</si>
  <si>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</si>
  <si>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</si>
  <si>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</si>
  <si>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</si>
  <si>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</si>
  <si>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</si>
  <si>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</si>
  <si>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</si>
  <si>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</si>
  <si>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</si>
  <si>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</si>
  <si>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</si>
  <si>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</si>
  <si>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</si>
  <si>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</si>
  <si>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</si>
  <si>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</si>
  <si>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</si>
  <si>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</si>
  <si>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</si>
  <si>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</si>
  <si>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</si>
  <si>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</si>
  <si>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</si>
  <si>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</si>
  <si>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</si>
  <si>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</si>
  <si>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</si>
  <si>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</si>
  <si>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</si>
  <si>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</si>
  <si>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</si>
  <si>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</si>
  <si>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Munka és védőruha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</si>
  <si>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</si>
  <si>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</si>
  <si>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</si>
  <si>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</si>
  <si>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</si>
  <si>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</si>
  <si>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</si>
  <si>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</si>
  <si>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</si>
  <si>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</si>
  <si>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</si>
  <si>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</si>
  <si>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</si>
  <si>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</si>
  <si>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</si>
  <si>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</si>
  <si>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</si>
  <si>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</si>
  <si>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</si>
  <si>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</si>
  <si>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</si>
  <si>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</si>
  <si>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</si>
  <si>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</si>
  <si>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</si>
  <si>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</si>
  <si>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</si>
  <si>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</si>
  <si>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Adók, díjak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</si>
  <si>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</si>
  <si>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</si>
  <si>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</si>
  <si>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</si>
  <si>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</si>
  <si>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K45</t>
  </si>
  <si>
    <t>Foglalkoztatással, munkanélküliséggel kapcsolatos ellátások</t>
  </si>
  <si>
    <t>K46</t>
  </si>
  <si>
    <t>Lakhatással kapcsolatos ellátások</t>
  </si>
  <si>
    <t>Lakásfenntarási támogatás</t>
  </si>
  <si>
    <t>K48</t>
  </si>
  <si>
    <t>Egyéb nem intézményi ellátások</t>
  </si>
  <si>
    <t>Átmeneti segély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</si>
  <si>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</si>
  <si>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</si>
  <si>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</si>
  <si>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</si>
  <si>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</si>
  <si>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</si>
  <si>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</si>
  <si>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</si>
  <si>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</si>
  <si>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</si>
  <si>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</si>
  <si>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</si>
  <si>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</si>
  <si>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</si>
  <si>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</si>
  <si>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</si>
  <si>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</si>
  <si>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</si>
  <si>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</si>
  <si>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</si>
  <si>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</si>
  <si>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</si>
  <si>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</si>
  <si>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</si>
  <si>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</si>
  <si>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</si>
  <si>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</si>
  <si>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</si>
  <si>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</si>
  <si>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</si>
  <si>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</si>
  <si>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</si>
  <si>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B116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</si>
  <si>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</si>
  <si>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</si>
  <si>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</si>
  <si>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</si>
  <si>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</si>
  <si>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</si>
  <si>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</si>
  <si>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</si>
  <si>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</si>
  <si>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</si>
  <si>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</si>
  <si>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</si>
  <si>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</si>
  <si>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</si>
  <si>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</si>
  <si>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</si>
  <si>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</si>
  <si>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</si>
  <si>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</si>
  <si>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</si>
  <si>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Egyéb működési bevételek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</si>
  <si>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</si>
  <si>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</si>
  <si>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</si>
  <si>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</si>
  <si>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</si>
  <si>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</si>
  <si>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</si>
  <si>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</si>
  <si>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</si>
  <si>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</si>
  <si>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</si>
  <si>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</si>
  <si>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</si>
  <si>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</si>
  <si>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</si>
  <si>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</si>
  <si>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</si>
  <si>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</si>
  <si>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</si>
  <si>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</si>
  <si>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</si>
  <si>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</si>
  <si>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</si>
  <si>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</si>
  <si>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</si>
  <si>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</si>
  <si>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</si>
  <si>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</si>
  <si>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</si>
  <si>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</si>
  <si>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</si>
  <si>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</si>
  <si>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</si>
  <si>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</si>
  <si>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</si>
  <si>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>091140 Óvodai nevelés, ellátás szakmai feladatai</t>
  </si>
  <si>
    <t xml:space="preserve">      Társulási feladatokhoz</t>
  </si>
  <si>
    <t xml:space="preserve">      Szociális és gyermekjóléti feladatokhoz</t>
  </si>
  <si>
    <t xml:space="preserve">011220 Adó-, vám- és jövedéki igazgatás </t>
  </si>
  <si>
    <t>018010 Önkormányzatok eslzámolásai a központi költségvetéssel</t>
  </si>
  <si>
    <t>K1107</t>
  </si>
  <si>
    <t>Béren kívüli juttatások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</si>
  <si>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</si>
  <si>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</si>
  <si>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</si>
  <si>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</si>
  <si>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</si>
  <si>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</si>
  <si>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</si>
  <si>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</si>
  <si>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</si>
  <si>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</si>
  <si>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</si>
  <si>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</si>
  <si>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</si>
  <si>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</si>
  <si>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</si>
  <si>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</si>
  <si>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</si>
  <si>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</si>
  <si>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</si>
  <si>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</si>
  <si>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</si>
  <si>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</si>
  <si>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</si>
  <si>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</si>
  <si>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</si>
  <si>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</si>
  <si>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</si>
  <si>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</si>
  <si>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</si>
  <si>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</si>
  <si>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</si>
  <si>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</si>
  <si>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</si>
  <si>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2013. teljesítés</t>
  </si>
  <si>
    <t>Finanszírozási bevételek összesen</t>
  </si>
  <si>
    <t>BALATONRENDES KÖZSÉG ÖNKORMÁNYZATA</t>
  </si>
  <si>
    <t>Kisértékű tárgyi eszköz, szellemi termék</t>
  </si>
  <si>
    <t>K335</t>
  </si>
  <si>
    <t>Közvetített szolgáltatás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</si>
  <si>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</si>
  <si>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</si>
  <si>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</si>
  <si>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</si>
  <si>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</si>
  <si>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</si>
  <si>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</si>
  <si>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</si>
  <si>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</si>
  <si>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</si>
  <si>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KIADÁSOK ÖSSZESEN</t>
  </si>
  <si>
    <t>091220 Könyvtári állomány gyarapítása, nyilvántartása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</si>
  <si>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</si>
  <si>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</si>
  <si>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</si>
  <si>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</si>
  <si>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</si>
  <si>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</si>
  <si>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</si>
  <si>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Előirányzat (ezer Ft)</t>
  </si>
  <si>
    <t xml:space="preserve"> </t>
  </si>
  <si>
    <t>031060 Bűnmegelőzés</t>
  </si>
  <si>
    <t>Cafeteria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</si>
  <si>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</si>
  <si>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</si>
  <si>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2015. évi költségvetés bevételei</t>
  </si>
  <si>
    <t xml:space="preserve">2015. évi költségvetés összevont mérlege </t>
  </si>
  <si>
    <t>2015. évi költségvetés bevételei jogcímenként</t>
  </si>
  <si>
    <t>2015. évi BEVÉTELEK feladatonkénti  bontása (ezer Ft-ban)</t>
  </si>
  <si>
    <t xml:space="preserve">2015. évi költségvetés kiadási </t>
  </si>
  <si>
    <t>2015. évi KIADÁSOK feladatonkénti  bontása (ezer Ft-ban)</t>
  </si>
  <si>
    <t>2014. teljesítés</t>
  </si>
  <si>
    <t>Települési önkormányzatok szociális feladatainak egyéb támogatása</t>
  </si>
  <si>
    <t>államigazgatási feladatok</t>
  </si>
  <si>
    <t>Módosított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</si>
  <si>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</si>
  <si>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</si>
  <si>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</si>
  <si>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</si>
  <si>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105010 Munkanélküli aktív korúak ellátásai</t>
  </si>
  <si>
    <t>Lakhatási kiadásokra tekintettel</t>
  </si>
  <si>
    <t>107051 Szociális étkeztetés</t>
  </si>
  <si>
    <t>107052 Házi segítségnyújtás</t>
  </si>
  <si>
    <t>107054 Családsegítés</t>
  </si>
  <si>
    <t>B402</t>
  </si>
  <si>
    <t>Szolgáltatások ellenértéke (bérleti díjak)</t>
  </si>
  <si>
    <t>B411</t>
  </si>
  <si>
    <t>B64</t>
  </si>
  <si>
    <t>Működési célú visszatérítendő támogatások, kölcsönök visszatérülése államháztartáson kívülről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</si>
  <si>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</si>
  <si>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</si>
  <si>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</si>
  <si>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</si>
  <si>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</si>
  <si>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Elszámolásból származó bevételek</t>
  </si>
  <si>
    <t>K64</t>
  </si>
  <si>
    <t>Egyéb tárgyi eszközök beszerzése, létesítése</t>
  </si>
  <si>
    <t>Felhalmozási támogatások államháztartáson belülről</t>
  </si>
  <si>
    <t>B25</t>
  </si>
  <si>
    <t>Egyéb felhalmozási célú támogatások bevételei államháztartáson belülről</t>
  </si>
  <si>
    <t>B2506</t>
  </si>
  <si>
    <t>Egyéb felhalmozási célú támogatások bevételei államháztartáson belülről-elkülönített állami pénzalapok</t>
  </si>
  <si>
    <t xml:space="preserve">Eredeti </t>
  </si>
  <si>
    <t>Előirányzat
adatok(ezer Ft)</t>
  </si>
  <si>
    <t>B401</t>
  </si>
  <si>
    <t>Készletértékesítés ellenértéke</t>
  </si>
  <si>
    <t>K71</t>
  </si>
  <si>
    <t>Ingatlanok felújítása</t>
  </si>
  <si>
    <t>K74</t>
  </si>
  <si>
    <t>Felújítási célú előzetesen felszámított általános forgalmi adó</t>
  </si>
  <si>
    <t>B410</t>
  </si>
  <si>
    <t>K1113</t>
  </si>
  <si>
    <t>Foglalkoztatottak egyéb személyi juttatásai</t>
  </si>
  <si>
    <t>Biztosító által fizetett kártérítés</t>
  </si>
  <si>
    <t>Kompenzáció</t>
  </si>
  <si>
    <t>Lakossági víz- és csatornapályázat támogatása</t>
  </si>
  <si>
    <t>Szociális tüzifa támogatás</t>
  </si>
  <si>
    <t>Önkormányzati adatszolgáltatások minőségének javítása pályázat támogatása</t>
  </si>
  <si>
    <t>B811</t>
  </si>
  <si>
    <t>Hitel-, kölcsönfelvétel pénzügyi vállalkozástól</t>
  </si>
  <si>
    <t>Gyermekvédelmi támogatás</t>
  </si>
  <si>
    <t>K513</t>
  </si>
  <si>
    <t>Működési célú pénzeszköz átadás egyéb vállalkozásoknak</t>
  </si>
  <si>
    <t>Támogatásértékű működési kiadás önkormányzatoknak (Kővágóörsi Közös Önkormányzati Hivatal - önkormányzati adatszolgáltatások minőségének javításának támogatása)</t>
  </si>
  <si>
    <t>K91</t>
  </si>
  <si>
    <t>Belföldi finanszírozás kiadásai</t>
  </si>
  <si>
    <t>K911</t>
  </si>
  <si>
    <t>Hitel-, kölcsöntörlesztés államháztartáson kívülre</t>
  </si>
  <si>
    <t>Szociális tüzifa</t>
  </si>
  <si>
    <t>K353</t>
  </si>
  <si>
    <t>Kamatkiadások</t>
  </si>
  <si>
    <t>B16</t>
  </si>
  <si>
    <t>Egyéb működési célú támogatások bevételei államháztartáson belülről</t>
  </si>
  <si>
    <t>B75</t>
  </si>
  <si>
    <t>Tájékotató adatok a FELHALMOZÁSI célú bevételek és kiadások alakulásáról</t>
  </si>
  <si>
    <t>Felhalmozási célú bevételek összesen</t>
  </si>
  <si>
    <t>Felhalmozási célú kiadások összesen</t>
  </si>
  <si>
    <t xml:space="preserve">2015. évi költségvetés felhalmozási célú kiadási </t>
  </si>
  <si>
    <t xml:space="preserve"> felújítások, beruházások kiemelt előirányzatonként</t>
  </si>
  <si>
    <t>Játszótér kialakítás</t>
  </si>
  <si>
    <t>Közvilágítás korszerűsítés</t>
  </si>
  <si>
    <t>Falubusz vásárlás</t>
  </si>
  <si>
    <t>Harangláb felújítása</t>
  </si>
  <si>
    <t>adatok ezer Ft-ban</t>
  </si>
  <si>
    <t>1. melléklet az …/2016. (………) önkormányzati rendelethez</t>
  </si>
  <si>
    <t>2. melléklet az  .../2016. (……..) önkormányzati rendelethez</t>
  </si>
  <si>
    <t>3. melléklet az  .../2016 (……..) önkormányzati rendelethez</t>
  </si>
  <si>
    <t>4. melléklet az  .../2016. (……..) önkormányzati rendelethez</t>
  </si>
  <si>
    <t>5. melléklet az  .../2016. (……..) önkormányzati rendelethez</t>
  </si>
  <si>
    <t>6. melléklet az   .../2016. (……..) önkormányzati rendelethez</t>
  </si>
  <si>
    <t>7. melléklet az .../2016. (……..) önkormányzati rendelethez</t>
  </si>
  <si>
    <t>8. melléklet az .../2016. (……..) önkormányzati rendelethez</t>
  </si>
  <si>
    <t>2015. terv</t>
  </si>
  <si>
    <t>9. melléklet az …/2016. (……..) önkormányzati rendelethez</t>
  </si>
  <si>
    <t>1. melléklet az 1/2015. (III.01.) önkormányzati rendelethez</t>
  </si>
  <si>
    <t>2. melléklet az 1/2015. (III.01.) önkormányzati rendelethez</t>
  </si>
  <si>
    <t>3. melléklet az 1/2015. (III.01.) önkormányzati rendelethez</t>
  </si>
  <si>
    <t>4. melléklet az 1/2015. (III.01.) önkormányzati rendelethez</t>
  </si>
  <si>
    <t>5. melléklet az 1/2015. (III.01.) önkormányzati rendelethez</t>
  </si>
  <si>
    <t>6. melléklet az 1/2015. (III.01.) önkormányzati rendelethez</t>
  </si>
  <si>
    <t>7. melléklet az 1/2015. (III.01.) önkormányzati rendelethez</t>
  </si>
  <si>
    <t>8. melléklet az 1/2015. (III.01.) önkormányzati rendelethez</t>
  </si>
  <si>
    <t>9. melléklet az 1/2015. (III.01.)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</si>
</sst>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  <numFmt numFmtId="177" formatCode="0.0000000"/>
    <numFmt numFmtId="178" formatCode="0.000000"/>
    <numFmt numFmtId="179" formatCode="0.00000"/>
    <numFmt numFmtId="180" formatCode="0.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0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9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19" fillId="0" borderId="12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6" xfId="56" applyNumberFormat="1" applyFont="1" applyBorder="1" applyAlignment="1">
      <alignment horizontal="right"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19" fillId="0" borderId="18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wrapText="1"/>
    </xf>
    <xf numFmtId="0" fontId="39" fillId="0" borderId="17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7" xfId="0" applyFont="1" applyFill="1" applyBorder="1" applyAlignment="1">
      <alignment/>
    </xf>
    <xf numFmtId="0" fontId="39" fillId="0" borderId="18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center"/>
    </xf>
    <xf numFmtId="3" fontId="39" fillId="0" borderId="12" xfId="0" applyNumberFormat="1" applyFont="1" applyFill="1" applyBorder="1" applyAlignment="1">
      <alignment horizontal="left"/>
    </xf>
    <xf numFmtId="3" fontId="40" fillId="0" borderId="12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40" fillId="0" borderId="12" xfId="0" applyNumberFormat="1" applyFont="1" applyFill="1" applyBorder="1" applyAlignment="1">
      <alignment horizontal="left"/>
    </xf>
    <xf numFmtId="3" fontId="18" fillId="0" borderId="20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3" fontId="20" fillId="0" borderId="23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right"/>
    </xf>
    <xf numFmtId="3" fontId="20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0" fontId="22" fillId="24" borderId="17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7" xfId="0" applyNumberFormat="1" applyFont="1" applyFill="1" applyBorder="1" applyAlignment="1">
      <alignment horizontal="left"/>
    </xf>
    <xf numFmtId="3" fontId="22" fillId="24" borderId="28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8" xfId="0" applyFont="1" applyFill="1" applyBorder="1" applyAlignment="1">
      <alignment horizontal="left"/>
    </xf>
    <xf numFmtId="3" fontId="22" fillId="24" borderId="12" xfId="0" applyNumberFormat="1" applyFont="1" applyFill="1" applyBorder="1" applyAlignment="1">
      <alignment horizontal="left"/>
    </xf>
    <xf numFmtId="0" fontId="20" fillId="24" borderId="17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8" xfId="0" applyFont="1" applyFill="1" applyBorder="1" applyAlignment="1">
      <alignment horizontal="left"/>
    </xf>
    <xf numFmtId="3" fontId="20" fillId="24" borderId="12" xfId="0" applyNumberFormat="1" applyFont="1" applyFill="1" applyBorder="1" applyAlignment="1">
      <alignment horizontal="left"/>
    </xf>
    <xf numFmtId="3" fontId="20" fillId="24" borderId="26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8" xfId="0" applyFont="1" applyFill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0" fontId="20" fillId="0" borderId="14" xfId="56" applyFont="1" applyBorder="1" applyAlignment="1">
      <alignment horizontal="center" vertical="center" wrapText="1"/>
      <protection/>
    </xf>
    <xf numFmtId="0" fontId="20" fillId="0" borderId="29" xfId="56" applyFont="1" applyBorder="1" applyAlignment="1">
      <alignment horizontal="center" vertical="center" wrapText="1"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3" fontId="20" fillId="0" borderId="14" xfId="56" applyNumberFormat="1" applyFont="1" applyBorder="1" applyAlignment="1">
      <alignment vertical="center"/>
      <protection/>
    </xf>
    <xf numFmtId="3" fontId="36" fillId="0" borderId="12" xfId="56" applyNumberFormat="1" applyFont="1" applyBorder="1" applyAlignment="1">
      <alignment horizontal="right" wrapText="1"/>
      <protection/>
    </xf>
    <xf numFmtId="3" fontId="20" fillId="0" borderId="14" xfId="56" applyNumberFormat="1" applyFont="1" applyBorder="1" applyAlignment="1">
      <alignment horizontal="right"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0" fontId="18" fillId="0" borderId="12" xfId="56" applyFont="1" applyBorder="1">
      <alignment/>
      <protection/>
    </xf>
    <xf numFmtId="0" fontId="18" fillId="0" borderId="12" xfId="56" applyBorder="1">
      <alignment/>
      <protection/>
    </xf>
    <xf numFmtId="3" fontId="21" fillId="0" borderId="12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0" fontId="1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30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0" fillId="24" borderId="32" xfId="0" applyFont="1" applyFill="1" applyBorder="1" applyAlignment="1">
      <alignment vertical="center"/>
    </xf>
    <xf numFmtId="0" fontId="20" fillId="24" borderId="27" xfId="0" applyFont="1" applyFill="1" applyBorder="1" applyAlignment="1">
      <alignment vertical="center"/>
    </xf>
    <xf numFmtId="3" fontId="20" fillId="24" borderId="28" xfId="0" applyNumberFormat="1" applyFont="1" applyFill="1" applyBorder="1" applyAlignment="1">
      <alignment horizontal="left" vertical="center"/>
    </xf>
    <xf numFmtId="3" fontId="20" fillId="24" borderId="20" xfId="0" applyNumberFormat="1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3" fontId="20" fillId="24" borderId="20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0" fontId="22" fillId="24" borderId="17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2" fillId="0" borderId="33" xfId="0" applyFont="1" applyFill="1" applyBorder="1" applyAlignment="1">
      <alignment vertical="center"/>
    </xf>
    <xf numFmtId="0" fontId="18" fillId="24" borderId="2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3" fontId="20" fillId="24" borderId="27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right"/>
    </xf>
    <xf numFmtId="0" fontId="18" fillId="0" borderId="34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center"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20" fillId="0" borderId="35" xfId="56" applyFont="1" applyBorder="1" applyAlignment="1">
      <alignment horizontal="center"/>
      <protection/>
    </xf>
    <xf numFmtId="0" fontId="20" fillId="0" borderId="35" xfId="56" applyFont="1" applyBorder="1" applyAlignment="1">
      <alignment horizontal="center" vertical="center" wrapText="1"/>
      <protection/>
    </xf>
    <xf numFmtId="0" fontId="18" fillId="0" borderId="33" xfId="56" applyFont="1" applyBorder="1">
      <alignment/>
      <protection/>
    </xf>
    <xf numFmtId="3" fontId="18" fillId="0" borderId="36" xfId="56" applyNumberFormat="1" applyFont="1" applyBorder="1" applyAlignment="1">
      <alignment horizontal="right" vertical="center" wrapText="1"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0" fontId="21" fillId="0" borderId="33" xfId="56" applyFont="1" applyBorder="1">
      <alignment/>
      <protection/>
    </xf>
    <xf numFmtId="3" fontId="20" fillId="0" borderId="37" xfId="56" applyNumberFormat="1" applyFont="1" applyBorder="1" applyAlignment="1">
      <alignment vertical="center"/>
      <protection/>
    </xf>
    <xf numFmtId="0" fontId="18" fillId="0" borderId="26" xfId="56" applyFont="1" applyBorder="1">
      <alignment/>
      <protection/>
    </xf>
    <xf numFmtId="3" fontId="20" fillId="0" borderId="37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3" fontId="18" fillId="0" borderId="26" xfId="56" applyNumberFormat="1" applyFont="1" applyBorder="1">
      <alignment/>
      <protection/>
    </xf>
    <xf numFmtId="0" fontId="21" fillId="0" borderId="21" xfId="56" applyFont="1" applyBorder="1">
      <alignment/>
      <protection/>
    </xf>
    <xf numFmtId="0" fontId="20" fillId="0" borderId="22" xfId="56" applyFont="1" applyBorder="1" applyAlignment="1">
      <alignment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3" fontId="20" fillId="0" borderId="23" xfId="56" applyNumberFormat="1" applyFont="1" applyBorder="1" applyAlignment="1">
      <alignment horizontal="right" wrapText="1"/>
      <protection/>
    </xf>
    <xf numFmtId="3" fontId="20" fillId="0" borderId="38" xfId="56" applyNumberFormat="1" applyFont="1" applyBorder="1" applyAlignment="1">
      <alignment horizontal="right" wrapText="1"/>
      <protection/>
    </xf>
    <xf numFmtId="3" fontId="20" fillId="0" borderId="39" xfId="0" applyNumberFormat="1" applyFont="1" applyFill="1" applyBorder="1" applyAlignment="1">
      <alignment horizontal="center"/>
    </xf>
    <xf numFmtId="0" fontId="18" fillId="25" borderId="17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3" fontId="18" fillId="25" borderId="0" xfId="0" applyNumberFormat="1" applyFont="1" applyFill="1" applyBorder="1" applyAlignment="1">
      <alignment/>
    </xf>
    <xf numFmtId="0" fontId="20" fillId="25" borderId="17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3" fontId="20" fillId="0" borderId="38" xfId="0" applyNumberFormat="1" applyFont="1" applyFill="1" applyBorder="1" applyAlignment="1">
      <alignment horizontal="right"/>
    </xf>
    <xf numFmtId="0" fontId="18" fillId="0" borderId="40" xfId="0" applyFont="1" applyFill="1" applyBorder="1" applyAlignment="1">
      <alignment/>
    </xf>
    <xf numFmtId="0" fontId="18" fillId="0" borderId="0" xfId="56" applyFont="1" applyBorder="1" applyAlignment="1">
      <alignment horizontal="center"/>
      <protection/>
    </xf>
    <xf numFmtId="0" fontId="18" fillId="0" borderId="41" xfId="56" applyFont="1" applyBorder="1">
      <alignment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43" xfId="56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/>
    </xf>
    <xf numFmtId="3" fontId="18" fillId="0" borderId="36" xfId="56" applyNumberFormat="1" applyFont="1" applyBorder="1" applyAlignment="1">
      <alignment horizontal="right" vertical="center" wrapText="1"/>
      <protection/>
    </xf>
    <xf numFmtId="0" fontId="19" fillId="0" borderId="18" xfId="0" applyFont="1" applyBorder="1" applyAlignment="1">
      <alignment horizontal="left"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18" fillId="0" borderId="17" xfId="56" applyFont="1" applyBorder="1">
      <alignment/>
      <protection/>
    </xf>
    <xf numFmtId="0" fontId="18" fillId="0" borderId="18" xfId="56" applyFont="1" applyBorder="1" applyAlignment="1">
      <alignment vertical="center" wrapText="1"/>
      <protection/>
    </xf>
    <xf numFmtId="0" fontId="18" fillId="0" borderId="33" xfId="56" applyFont="1" applyBorder="1">
      <alignment/>
      <protection/>
    </xf>
    <xf numFmtId="0" fontId="20" fillId="0" borderId="25" xfId="56" applyFont="1" applyBorder="1" applyAlignment="1">
      <alignment wrapText="1"/>
      <protection/>
    </xf>
    <xf numFmtId="3" fontId="20" fillId="0" borderId="14" xfId="56" applyNumberFormat="1" applyFont="1" applyBorder="1" applyAlignment="1">
      <alignment horizontal="right" vertical="center" wrapText="1"/>
      <protection/>
    </xf>
    <xf numFmtId="3" fontId="20" fillId="0" borderId="37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0" fontId="21" fillId="0" borderId="18" xfId="56" applyFont="1" applyBorder="1">
      <alignment/>
      <protection/>
    </xf>
    <xf numFmtId="3" fontId="21" fillId="0" borderId="12" xfId="56" applyNumberFormat="1" applyFont="1" applyBorder="1" applyAlignment="1">
      <alignment horizontal="right" vertical="center" wrapText="1"/>
      <protection/>
    </xf>
    <xf numFmtId="0" fontId="19" fillId="0" borderId="18" xfId="0" applyFont="1" applyBorder="1" applyAlignment="1">
      <alignment horizontal="justify"/>
    </xf>
    <xf numFmtId="3" fontId="18" fillId="0" borderId="12" xfId="56" applyNumberFormat="1" applyFont="1" applyBorder="1" applyAlignment="1">
      <alignment horizontal="right" wrapText="1"/>
      <protection/>
    </xf>
    <xf numFmtId="3" fontId="18" fillId="0" borderId="26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1" fillId="0" borderId="33" xfId="56" applyFont="1" applyBorder="1">
      <alignment/>
      <protection/>
    </xf>
    <xf numFmtId="3" fontId="20" fillId="0" borderId="14" xfId="56" applyNumberFormat="1" applyFont="1" applyBorder="1" applyAlignment="1">
      <alignment horizontal="right" wrapText="1"/>
      <protection/>
    </xf>
    <xf numFmtId="3" fontId="20" fillId="0" borderId="37" xfId="56" applyNumberFormat="1" applyFont="1" applyBorder="1" applyAlignment="1">
      <alignment horizontal="right" wrapText="1"/>
      <protection/>
    </xf>
    <xf numFmtId="0" fontId="20" fillId="0" borderId="18" xfId="56" applyFont="1" applyBorder="1" applyAlignment="1">
      <alignment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0" fontId="19" fillId="0" borderId="21" xfId="0" applyFont="1" applyBorder="1" applyAlignment="1">
      <alignment/>
    </xf>
    <xf numFmtId="0" fontId="22" fillId="0" borderId="34" xfId="0" applyFont="1" applyBorder="1" applyAlignment="1">
      <alignment/>
    </xf>
    <xf numFmtId="3" fontId="20" fillId="0" borderId="23" xfId="56" applyNumberFormat="1" applyFont="1" applyBorder="1" applyAlignment="1">
      <alignment horizontal="right" wrapText="1"/>
      <protection/>
    </xf>
    <xf numFmtId="3" fontId="20" fillId="0" borderId="38" xfId="56" applyNumberFormat="1" applyFont="1" applyBorder="1" applyAlignment="1">
      <alignment horizontal="right" wrapText="1"/>
      <protection/>
    </xf>
    <xf numFmtId="0" fontId="19" fillId="0" borderId="0" xfId="0" applyFont="1" applyAlignment="1">
      <alignment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justify"/>
    </xf>
    <xf numFmtId="3" fontId="18" fillId="0" borderId="19" xfId="0" applyNumberFormat="1" applyFont="1" applyBorder="1" applyAlignment="1">
      <alignment/>
    </xf>
    <xf numFmtId="0" fontId="18" fillId="0" borderId="44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45" xfId="0" applyFont="1" applyBorder="1" applyAlignment="1">
      <alignment horizontal="justify"/>
    </xf>
    <xf numFmtId="0" fontId="19" fillId="0" borderId="46" xfId="0" applyFont="1" applyBorder="1" applyAlignment="1">
      <alignment horizontal="justify"/>
    </xf>
    <xf numFmtId="3" fontId="18" fillId="0" borderId="28" xfId="0" applyNumberFormat="1" applyFont="1" applyBorder="1" applyAlignment="1">
      <alignment/>
    </xf>
    <xf numFmtId="0" fontId="22" fillId="0" borderId="47" xfId="0" applyFont="1" applyBorder="1" applyAlignment="1">
      <alignment horizontal="justify"/>
    </xf>
    <xf numFmtId="3" fontId="22" fillId="0" borderId="4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1" fillId="0" borderId="0" xfId="0" applyFont="1" applyBorder="1" applyAlignment="1">
      <alignment wrapText="1"/>
    </xf>
    <xf numFmtId="0" fontId="19" fillId="0" borderId="18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right"/>
    </xf>
    <xf numFmtId="3" fontId="18" fillId="0" borderId="26" xfId="0" applyNumberFormat="1" applyFont="1" applyBorder="1" applyAlignment="1">
      <alignment/>
    </xf>
    <xf numFmtId="3" fontId="22" fillId="24" borderId="26" xfId="0" applyNumberFormat="1" applyFont="1" applyFill="1" applyBorder="1" applyAlignment="1">
      <alignment/>
    </xf>
    <xf numFmtId="0" fontId="18" fillId="0" borderId="26" xfId="0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24" borderId="36" xfId="0" applyNumberFormat="1" applyFont="1" applyFill="1" applyBorder="1" applyAlignment="1">
      <alignment/>
    </xf>
    <xf numFmtId="3" fontId="22" fillId="0" borderId="38" xfId="0" applyNumberFormat="1" applyFont="1" applyBorder="1" applyAlignment="1">
      <alignment/>
    </xf>
    <xf numFmtId="3" fontId="20" fillId="24" borderId="26" xfId="0" applyNumberFormat="1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/>
    </xf>
    <xf numFmtId="0" fontId="20" fillId="0" borderId="49" xfId="0" applyFont="1" applyBorder="1" applyAlignment="1">
      <alignment horizontal="center" vertical="center"/>
    </xf>
    <xf numFmtId="3" fontId="22" fillId="24" borderId="36" xfId="0" applyNumberFormat="1" applyFont="1" applyFill="1" applyBorder="1" applyAlignment="1">
      <alignment horizontal="left"/>
    </xf>
    <xf numFmtId="3" fontId="22" fillId="0" borderId="26" xfId="0" applyNumberFormat="1" applyFont="1" applyFill="1" applyBorder="1" applyAlignment="1">
      <alignment horizontal="center"/>
    </xf>
    <xf numFmtId="3" fontId="19" fillId="0" borderId="26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 horizontal="right"/>
    </xf>
    <xf numFmtId="3" fontId="22" fillId="24" borderId="26" xfId="0" applyNumberFormat="1" applyFont="1" applyFill="1" applyBorder="1" applyAlignment="1">
      <alignment horizontal="left"/>
    </xf>
    <xf numFmtId="3" fontId="40" fillId="0" borderId="26" xfId="0" applyNumberFormat="1" applyFont="1" applyFill="1" applyBorder="1" applyAlignment="1">
      <alignment/>
    </xf>
    <xf numFmtId="3" fontId="39" fillId="0" borderId="26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 horizontal="left"/>
    </xf>
    <xf numFmtId="0" fontId="20" fillId="0" borderId="37" xfId="0" applyFont="1" applyBorder="1" applyAlignment="1">
      <alignment horizontal="center" vertical="center"/>
    </xf>
    <xf numFmtId="3" fontId="18" fillId="0" borderId="36" xfId="0" applyNumberFormat="1" applyFont="1" applyBorder="1" applyAlignment="1">
      <alignment/>
    </xf>
    <xf numFmtId="3" fontId="22" fillId="0" borderId="5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24" borderId="51" xfId="0" applyFont="1" applyFill="1" applyBorder="1" applyAlignment="1">
      <alignment/>
    </xf>
    <xf numFmtId="0" fontId="22" fillId="24" borderId="27" xfId="0" applyFont="1" applyFill="1" applyBorder="1" applyAlignment="1">
      <alignment/>
    </xf>
    <xf numFmtId="0" fontId="22" fillId="24" borderId="52" xfId="0" applyFont="1" applyFill="1" applyBorder="1" applyAlignment="1">
      <alignment horizontal="left"/>
    </xf>
    <xf numFmtId="0" fontId="22" fillId="24" borderId="53" xfId="0" applyFont="1" applyFill="1" applyBorder="1" applyAlignment="1">
      <alignment horizontal="left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right"/>
    </xf>
    <xf numFmtId="0" fontId="22" fillId="0" borderId="3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8" xfId="56" applyFont="1" applyBorder="1" applyAlignment="1">
      <alignment horizontal="center" vertical="center" wrapText="1"/>
      <protection/>
    </xf>
    <xf numFmtId="0" fontId="20" fillId="0" borderId="37" xfId="56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PageLayoutView="0" workbookViewId="0" topLeftCell="A1">
      <selection activeCell="B2" sqref="B2:D2"/>
    </sheetView>
  </sheetViews>
  <sheetFormatPr defaultColWidth="9.140625" defaultRowHeight="12.75"/>
  <cols>
    <col min="1" max="1" width="6.28125" style="1" customWidth="1"/>
    <col min="2" max="2" width="52.00390625" style="1" customWidth="1"/>
    <col min="3" max="4" width="15.7109375" style="1" customWidth="1"/>
    <col min="5" max="16384" width="9.140625" style="1" customWidth="1"/>
  </cols>
  <sheetData>
    <row r="1" spans="2:4" ht="28.5" customHeight="1">
      <c r="B1" s="354" t="s">
        <v>333</v>
      </c>
      <c r="C1" s="354"/>
      <c r="D1" s="354"/>
    </row>
    <row r="2" spans="2:4" ht="28.5" customHeight="1">
      <c r="B2" s="354" t="s">
        <v>343</v>
      </c>
      <c r="C2" s="354"/>
      <c r="D2" s="354"/>
    </row>
    <row r="3" spans="1:8" ht="30.75" customHeight="1">
      <c r="A3" s="365"/>
      <c r="B3" s="365"/>
      <c r="C3" s="365"/>
      <c r="D3" s="365"/>
      <c r="E3" s="73"/>
      <c r="F3" s="73"/>
      <c r="G3" s="73"/>
      <c r="H3" s="73"/>
    </row>
    <row r="4" spans="1:4" ht="30" customHeight="1">
      <c r="A4" s="366" t="s">
        <v>225</v>
      </c>
      <c r="B4" s="366"/>
      <c r="C4" s="366"/>
      <c r="D4" s="366"/>
    </row>
    <row r="5" spans="1:4" ht="30" customHeight="1">
      <c r="A5" s="366" t="s">
        <v>255</v>
      </c>
      <c r="B5" s="366"/>
      <c r="C5" s="366"/>
      <c r="D5" s="366"/>
    </row>
    <row r="6" spans="1:4" ht="30" customHeight="1" thickBot="1">
      <c r="A6" s="74"/>
      <c r="B6" s="74"/>
      <c r="C6" s="367" t="s">
        <v>332</v>
      </c>
      <c r="D6" s="367"/>
    </row>
    <row r="7" spans="1:4" s="75" customFormat="1" ht="15.75" customHeight="1">
      <c r="A7" s="359" t="s">
        <v>196</v>
      </c>
      <c r="B7" s="360"/>
      <c r="C7" s="363" t="s">
        <v>292</v>
      </c>
      <c r="D7" s="364"/>
    </row>
    <row r="8" spans="1:9" ht="34.5" customHeight="1">
      <c r="A8" s="361"/>
      <c r="B8" s="362"/>
      <c r="C8" s="225" t="s">
        <v>17</v>
      </c>
      <c r="D8" s="331" t="s">
        <v>263</v>
      </c>
      <c r="G8" s="3"/>
      <c r="I8" s="3"/>
    </row>
    <row r="9" spans="1:4" ht="34.5" customHeight="1">
      <c r="A9" s="355" t="s">
        <v>197</v>
      </c>
      <c r="B9" s="356"/>
      <c r="C9" s="237">
        <f>SUM(C10:C13)</f>
        <v>25037</v>
      </c>
      <c r="D9" s="332">
        <f>SUM(D10:D13)</f>
        <v>34094</v>
      </c>
    </row>
    <row r="10" spans="1:4" ht="15.75">
      <c r="A10" s="218" t="s">
        <v>114</v>
      </c>
      <c r="B10" s="113" t="s">
        <v>115</v>
      </c>
      <c r="C10" s="76">
        <v>9563</v>
      </c>
      <c r="D10" s="333">
        <f>'3. bevétel jogcím'!H10</f>
        <v>19665</v>
      </c>
    </row>
    <row r="11" spans="1:4" ht="15.75">
      <c r="A11" s="218" t="s">
        <v>128</v>
      </c>
      <c r="B11" s="113" t="s">
        <v>127</v>
      </c>
      <c r="C11" s="76">
        <v>10230</v>
      </c>
      <c r="D11" s="333">
        <f>'3. bevétel jogcím'!H15</f>
        <v>11820</v>
      </c>
    </row>
    <row r="12" spans="1:4" ht="15.75">
      <c r="A12" s="218" t="s">
        <v>142</v>
      </c>
      <c r="B12" s="113" t="s">
        <v>143</v>
      </c>
      <c r="C12" s="76">
        <v>2354</v>
      </c>
      <c r="D12" s="333">
        <f>'3. bevétel jogcím'!H18</f>
        <v>2589</v>
      </c>
    </row>
    <row r="13" spans="1:4" ht="15.75">
      <c r="A13" s="218" t="s">
        <v>153</v>
      </c>
      <c r="B13" s="114" t="s">
        <v>154</v>
      </c>
      <c r="C13" s="76">
        <v>2890</v>
      </c>
      <c r="D13" s="333">
        <f>'3. bevétel jogcím'!H28</f>
        <v>20</v>
      </c>
    </row>
    <row r="14" spans="1:4" ht="30" customHeight="1">
      <c r="A14" s="185" t="s">
        <v>198</v>
      </c>
      <c r="B14" s="238"/>
      <c r="C14" s="239">
        <f>SUM(C15:C17)</f>
        <v>13550</v>
      </c>
      <c r="D14" s="334">
        <f>SUM(D15:D17)</f>
        <v>18832</v>
      </c>
    </row>
    <row r="15" spans="1:4" ht="15.75">
      <c r="A15" s="218" t="s">
        <v>208</v>
      </c>
      <c r="B15" s="81" t="s">
        <v>209</v>
      </c>
      <c r="C15" s="76">
        <v>0</v>
      </c>
      <c r="D15" s="333">
        <f>'3. bevétel jogcím'!H13</f>
        <v>7477</v>
      </c>
    </row>
    <row r="16" spans="1:4" ht="15.75" customHeight="1">
      <c r="A16" s="218" t="s">
        <v>149</v>
      </c>
      <c r="B16" s="113" t="s">
        <v>150</v>
      </c>
      <c r="C16" s="78">
        <v>13500</v>
      </c>
      <c r="D16" s="333">
        <f>'3. bevétel jogcím'!H26</f>
        <v>11155</v>
      </c>
    </row>
    <row r="17" spans="1:4" ht="15.75" customHeight="1">
      <c r="A17" s="218" t="s">
        <v>157</v>
      </c>
      <c r="B17" s="113" t="s">
        <v>210</v>
      </c>
      <c r="C17" s="78">
        <v>50</v>
      </c>
      <c r="D17" s="333">
        <f>'3. bevétel jogcím'!H30</f>
        <v>200</v>
      </c>
    </row>
    <row r="18" spans="1:4" ht="15.75" customHeight="1">
      <c r="A18" s="219"/>
      <c r="B18" s="113"/>
      <c r="C18" s="78"/>
      <c r="D18" s="335"/>
    </row>
    <row r="19" spans="1:4" ht="15.75" customHeight="1">
      <c r="A19" s="185" t="s">
        <v>160</v>
      </c>
      <c r="B19" s="189"/>
      <c r="C19" s="239">
        <f>SUM(C20)</f>
        <v>8238</v>
      </c>
      <c r="D19" s="334">
        <f>SUM(D20)</f>
        <v>16852</v>
      </c>
    </row>
    <row r="20" spans="1:4" ht="15.75" customHeight="1">
      <c r="A20" s="218" t="s">
        <v>159</v>
      </c>
      <c r="B20" s="113" t="s">
        <v>160</v>
      </c>
      <c r="C20" s="78">
        <v>8238</v>
      </c>
      <c r="D20" s="333">
        <f>'3. bevétel jogcím'!H32</f>
        <v>16852</v>
      </c>
    </row>
    <row r="21" spans="1:4" ht="30" customHeight="1">
      <c r="A21" s="220" t="s">
        <v>199</v>
      </c>
      <c r="B21" s="79"/>
      <c r="C21" s="80">
        <f>SUM(C9+C14+C19)</f>
        <v>46825</v>
      </c>
      <c r="D21" s="336">
        <f>SUM(D9+D14+D19)</f>
        <v>69778</v>
      </c>
    </row>
    <row r="22" spans="1:9" ht="30" customHeight="1">
      <c r="A22" s="357" t="s">
        <v>200</v>
      </c>
      <c r="B22" s="358"/>
      <c r="C22" s="240">
        <f>SUM(C23:C27)</f>
        <v>28163</v>
      </c>
      <c r="D22" s="337">
        <f>SUM(D23:D27)</f>
        <v>33036</v>
      </c>
      <c r="I22" s="3"/>
    </row>
    <row r="23" spans="1:4" ht="15.75">
      <c r="A23" s="218" t="s">
        <v>25</v>
      </c>
      <c r="B23" s="116" t="s">
        <v>201</v>
      </c>
      <c r="C23" s="76">
        <v>10368</v>
      </c>
      <c r="D23" s="333">
        <f>'5.kiadás'!H11+'5.kiadás'!H73+'5.kiadás'!H217+'5.kiadás'!H245</f>
        <v>10853</v>
      </c>
    </row>
    <row r="24" spans="1:4" ht="15.75">
      <c r="A24" s="218" t="s">
        <v>38</v>
      </c>
      <c r="B24" s="81" t="s">
        <v>204</v>
      </c>
      <c r="C24" s="76">
        <v>2282</v>
      </c>
      <c r="D24" s="333">
        <f>'5.kiadás'!H17+'5.kiadás'!H83+'5.kiadás'!H221+'5.kiadás'!H249</f>
        <v>2602</v>
      </c>
    </row>
    <row r="25" spans="1:4" ht="15.75">
      <c r="A25" s="218" t="s">
        <v>40</v>
      </c>
      <c r="B25" s="113" t="s">
        <v>41</v>
      </c>
      <c r="C25" s="76">
        <v>10401</v>
      </c>
      <c r="D25" s="333">
        <f>'5.kiadás'!H21+'5.kiadás'!H87+'5.kiadás'!H117+'5.kiadás'!H130+'5.kiadás'!H142+'5.kiadás'!H153+'5.kiadás'!H205+'5.kiadás'!H223+'5.kiadás'!H251</f>
        <v>11054</v>
      </c>
    </row>
    <row r="26" spans="1:4" ht="15.75">
      <c r="A26" s="218" t="s">
        <v>81</v>
      </c>
      <c r="B26" s="116" t="s">
        <v>205</v>
      </c>
      <c r="C26" s="76">
        <v>555</v>
      </c>
      <c r="D26" s="333">
        <f>'5.kiadás'!H177+'5.kiadás'!H172+'5.kiadás'!H167</f>
        <v>638</v>
      </c>
    </row>
    <row r="27" spans="1:4" ht="15.75">
      <c r="A27" s="218" t="s">
        <v>95</v>
      </c>
      <c r="B27" s="116" t="s">
        <v>96</v>
      </c>
      <c r="C27" s="76">
        <v>4557</v>
      </c>
      <c r="D27" s="333">
        <f>'5.kiadás'!H49+'5.kiadás'!H162+'5.kiadás'!H188+'5.kiadás'!H193+'5.kiadás'!H197+'5.kiadás'!H201+'5.kiadás'!H259+'5.kiadás'!H264+'5.kiadás'!H269</f>
        <v>7889</v>
      </c>
    </row>
    <row r="28" spans="1:4" ht="30" customHeight="1">
      <c r="A28" s="241" t="s">
        <v>202</v>
      </c>
      <c r="B28" s="242"/>
      <c r="C28" s="239">
        <f>SUM(C29:C31)</f>
        <v>18662</v>
      </c>
      <c r="D28" s="334">
        <f>SUM(D29:D31)</f>
        <v>27893</v>
      </c>
    </row>
    <row r="29" spans="1:4" ht="15.75">
      <c r="A29" s="221" t="s">
        <v>102</v>
      </c>
      <c r="B29" s="116" t="s">
        <v>103</v>
      </c>
      <c r="C29" s="78">
        <v>18510</v>
      </c>
      <c r="D29" s="333">
        <f>'5.kiadás'!H148+'5.kiadás'!H108</f>
        <v>27446</v>
      </c>
    </row>
    <row r="30" spans="1:4" ht="15.75">
      <c r="A30" s="221" t="s">
        <v>108</v>
      </c>
      <c r="B30" s="116" t="s">
        <v>109</v>
      </c>
      <c r="C30" s="78">
        <v>0</v>
      </c>
      <c r="D30" s="333">
        <f>'5.kiadás'!H112</f>
        <v>295</v>
      </c>
    </row>
    <row r="31" spans="1:4" ht="15.75">
      <c r="A31" s="218" t="s">
        <v>113</v>
      </c>
      <c r="B31" s="81" t="s">
        <v>110</v>
      </c>
      <c r="C31" s="78">
        <v>152</v>
      </c>
      <c r="D31" s="333">
        <f>'5.kiadás'!H61</f>
        <v>152</v>
      </c>
    </row>
    <row r="32" spans="1:4" ht="15.75">
      <c r="A32" s="218"/>
      <c r="B32" s="81"/>
      <c r="C32" s="78"/>
      <c r="D32" s="335"/>
    </row>
    <row r="33" spans="1:4" ht="15.75">
      <c r="A33" s="185" t="s">
        <v>206</v>
      </c>
      <c r="B33" s="243"/>
      <c r="C33" s="239">
        <f>SUM(C34)</f>
        <v>0</v>
      </c>
      <c r="D33" s="334">
        <f>SUM(D34)</f>
        <v>8849</v>
      </c>
    </row>
    <row r="34" spans="1:4" ht="15.75">
      <c r="A34" s="218" t="s">
        <v>207</v>
      </c>
      <c r="B34" s="81" t="s">
        <v>206</v>
      </c>
      <c r="C34" s="78">
        <v>0</v>
      </c>
      <c r="D34" s="333">
        <f>'5.kiadás'!H69+'5.kiadás'!H64</f>
        <v>8849</v>
      </c>
    </row>
    <row r="35" spans="1:4" ht="30" customHeight="1" thickBot="1">
      <c r="A35" s="222" t="s">
        <v>203</v>
      </c>
      <c r="B35" s="223"/>
      <c r="C35" s="224">
        <f>SUM(C22+C28+C33)</f>
        <v>46825</v>
      </c>
      <c r="D35" s="338">
        <f>SUM(D22+D28+D33)</f>
        <v>69778</v>
      </c>
    </row>
    <row r="36" ht="30" customHeight="1"/>
  </sheetData>
  <sheetProtection/>
  <mergeCells count="10">
    <mergeCell ref="B1:D1"/>
    <mergeCell ref="A9:B9"/>
    <mergeCell ref="A22:B22"/>
    <mergeCell ref="A7:B8"/>
    <mergeCell ref="C7:D7"/>
    <mergeCell ref="A3:D3"/>
    <mergeCell ref="A4:D4"/>
    <mergeCell ref="A5:D5"/>
    <mergeCell ref="C6:D6"/>
    <mergeCell ref="B2:D2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1"/>
  <sheetViews>
    <sheetView zoomScalePageLayoutView="0" workbookViewId="0" topLeftCell="A1">
      <selection activeCell="E2" sqref="E2:H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0.00390625" style="2" customWidth="1"/>
    <col min="7" max="8" width="13.14062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3" customWidth="1"/>
    <col min="13" max="16384" width="9.140625" style="2" customWidth="1"/>
  </cols>
  <sheetData>
    <row r="1" spans="5:12" ht="24" customHeight="1">
      <c r="E1" s="365" t="s">
        <v>334</v>
      </c>
      <c r="F1" s="365"/>
      <c r="G1" s="365"/>
      <c r="H1" s="365"/>
      <c r="I1" s="22"/>
      <c r="J1" s="24"/>
      <c r="L1" s="2"/>
    </row>
    <row r="2" spans="5:12" ht="24" customHeight="1">
      <c r="E2" s="354" t="s">
        <v>344</v>
      </c>
      <c r="F2" s="354"/>
      <c r="G2" s="354"/>
      <c r="H2" s="354"/>
      <c r="I2" s="22"/>
      <c r="J2" s="24"/>
      <c r="L2" s="2"/>
    </row>
    <row r="3" spans="5:12" ht="24" customHeight="1">
      <c r="E3" s="127"/>
      <c r="F3" s="127"/>
      <c r="G3" s="127"/>
      <c r="H3" s="127"/>
      <c r="I3" s="22"/>
      <c r="J3" s="24"/>
      <c r="L3" s="2"/>
    </row>
    <row r="4" spans="5:12" ht="15.75">
      <c r="E4" s="370" t="s">
        <v>225</v>
      </c>
      <c r="F4" s="370"/>
      <c r="G4" s="50"/>
      <c r="H4" s="50"/>
      <c r="I4" s="22"/>
      <c r="J4" s="24"/>
      <c r="L4" s="2"/>
    </row>
    <row r="5" spans="5:12" ht="15.75">
      <c r="E5" s="370" t="s">
        <v>254</v>
      </c>
      <c r="F5" s="370"/>
      <c r="G5" s="50"/>
      <c r="H5" s="50"/>
      <c r="I5" s="22"/>
      <c r="J5" s="24"/>
      <c r="L5" s="2"/>
    </row>
    <row r="6" spans="5:12" ht="15.75">
      <c r="E6" s="370" t="s">
        <v>11</v>
      </c>
      <c r="F6" s="370"/>
      <c r="G6" s="50"/>
      <c r="H6" s="50"/>
      <c r="I6" s="22"/>
      <c r="J6" s="24"/>
      <c r="L6" s="2"/>
    </row>
    <row r="7" spans="5:12" ht="16.5" thickBot="1">
      <c r="E7" s="10"/>
      <c r="F7" s="10"/>
      <c r="G7" s="10"/>
      <c r="H7" s="10"/>
      <c r="I7" s="22"/>
      <c r="J7" s="24"/>
      <c r="L7" s="2"/>
    </row>
    <row r="8" spans="1:12" ht="30" customHeight="1">
      <c r="A8" s="41" t="s">
        <v>23</v>
      </c>
      <c r="B8" s="42"/>
      <c r="C8" s="42"/>
      <c r="D8" s="42"/>
      <c r="E8" s="42"/>
      <c r="F8" s="42"/>
      <c r="G8" s="368" t="s">
        <v>248</v>
      </c>
      <c r="H8" s="369"/>
      <c r="I8" s="49"/>
      <c r="J8" s="70"/>
      <c r="L8" s="2"/>
    </row>
    <row r="9" spans="1:10" s="22" customFormat="1" ht="44.25" customHeight="1">
      <c r="A9" s="245"/>
      <c r="B9" s="180"/>
      <c r="C9" s="180"/>
      <c r="D9" s="180"/>
      <c r="E9" s="180"/>
      <c r="F9" s="177"/>
      <c r="G9" s="136" t="s">
        <v>17</v>
      </c>
      <c r="H9" s="176" t="s">
        <v>263</v>
      </c>
      <c r="I9" s="71"/>
      <c r="J9" s="72"/>
    </row>
    <row r="10" spans="1:10" s="22" customFormat="1" ht="15.75">
      <c r="A10" s="232" t="s">
        <v>240</v>
      </c>
      <c r="B10" s="227"/>
      <c r="C10" s="227"/>
      <c r="D10" s="227"/>
      <c r="E10" s="228"/>
      <c r="F10" s="229"/>
      <c r="G10" s="230">
        <f>SUM(G11)</f>
        <v>20</v>
      </c>
      <c r="H10" s="231">
        <f>SUM(H11)</f>
        <v>0</v>
      </c>
      <c r="I10" s="21"/>
      <c r="J10" s="55"/>
    </row>
    <row r="11" spans="1:11" ht="15.75">
      <c r="A11" s="145" t="s">
        <v>142</v>
      </c>
      <c r="B11" s="30"/>
      <c r="C11" s="30" t="s">
        <v>143</v>
      </c>
      <c r="D11" s="30"/>
      <c r="E11" s="30"/>
      <c r="F11" s="178"/>
      <c r="G11" s="166">
        <f>SUM(G12)</f>
        <v>20</v>
      </c>
      <c r="H11" s="174">
        <f>SUM(H12)</f>
        <v>0</v>
      </c>
      <c r="I11" s="46"/>
      <c r="J11" s="46"/>
      <c r="K11" s="46"/>
    </row>
    <row r="12" spans="1:11" ht="15.75">
      <c r="A12" s="149"/>
      <c r="B12" s="22"/>
      <c r="C12" s="22" t="s">
        <v>275</v>
      </c>
      <c r="D12" s="22" t="s">
        <v>147</v>
      </c>
      <c r="E12" s="22"/>
      <c r="F12" s="159"/>
      <c r="G12" s="161">
        <v>20</v>
      </c>
      <c r="H12" s="137">
        <v>0</v>
      </c>
      <c r="I12" s="46"/>
      <c r="J12" s="46"/>
      <c r="K12" s="46"/>
    </row>
    <row r="13" spans="1:11" ht="15.75">
      <c r="A13" s="149"/>
      <c r="B13" s="22"/>
      <c r="C13" s="22"/>
      <c r="D13" s="22"/>
      <c r="E13" s="22"/>
      <c r="F13" s="159"/>
      <c r="G13" s="161"/>
      <c r="H13" s="137"/>
      <c r="I13" s="46"/>
      <c r="J13" s="46"/>
      <c r="K13" s="46"/>
    </row>
    <row r="14" spans="1:11" ht="15.75">
      <c r="A14" s="192" t="s">
        <v>181</v>
      </c>
      <c r="B14" s="236"/>
      <c r="C14" s="236"/>
      <c r="D14" s="236"/>
      <c r="E14" s="236"/>
      <c r="F14" s="234"/>
      <c r="G14" s="195">
        <f>SUM(G15)</f>
        <v>0</v>
      </c>
      <c r="H14" s="196">
        <f>SUM(H15)</f>
        <v>257</v>
      </c>
      <c r="I14" s="46"/>
      <c r="J14" s="46"/>
      <c r="K14" s="46"/>
    </row>
    <row r="15" spans="1:11" ht="15.75">
      <c r="A15" s="145" t="s">
        <v>142</v>
      </c>
      <c r="B15" s="30"/>
      <c r="C15" s="30" t="s">
        <v>143</v>
      </c>
      <c r="D15" s="30"/>
      <c r="E15" s="30"/>
      <c r="F15" s="22"/>
      <c r="G15" s="273">
        <f>SUM(G16)</f>
        <v>0</v>
      </c>
      <c r="H15" s="182">
        <f>SUM(H16)</f>
        <v>257</v>
      </c>
      <c r="I15" s="46"/>
      <c r="J15" s="46"/>
      <c r="K15" s="167"/>
    </row>
    <row r="16" spans="1:11" ht="15.75">
      <c r="A16" s="149"/>
      <c r="B16" s="22"/>
      <c r="C16" s="22" t="s">
        <v>293</v>
      </c>
      <c r="D16" s="22" t="s">
        <v>294</v>
      </c>
      <c r="E16" s="22"/>
      <c r="F16" s="159"/>
      <c r="G16" s="161">
        <v>0</v>
      </c>
      <c r="H16" s="137">
        <v>257</v>
      </c>
      <c r="I16" s="46"/>
      <c r="J16" s="46"/>
      <c r="K16" s="46"/>
    </row>
    <row r="17" spans="1:11" ht="15.75">
      <c r="A17" s="143"/>
      <c r="B17" s="157"/>
      <c r="C17" s="157"/>
      <c r="D17" s="157"/>
      <c r="E17" s="157"/>
      <c r="F17" s="158"/>
      <c r="G17" s="160"/>
      <c r="H17" s="137"/>
      <c r="I17" s="46"/>
      <c r="J17" s="46"/>
      <c r="K17" s="46"/>
    </row>
    <row r="18" spans="1:11" ht="15.75">
      <c r="A18" s="192" t="s">
        <v>24</v>
      </c>
      <c r="B18" s="233"/>
      <c r="C18" s="233"/>
      <c r="D18" s="233"/>
      <c r="E18" s="233"/>
      <c r="F18" s="234"/>
      <c r="G18" s="195">
        <f>SUM(G19+G25+G27+G29)</f>
        <v>13814</v>
      </c>
      <c r="H18" s="196">
        <f>SUM(H19+H25+H27+H29)</f>
        <v>18916</v>
      </c>
      <c r="I18" s="46"/>
      <c r="J18" s="46"/>
      <c r="K18" s="46"/>
    </row>
    <row r="19" spans="1:11" ht="15.75">
      <c r="A19" s="145" t="s">
        <v>142</v>
      </c>
      <c r="B19" s="30"/>
      <c r="C19" s="30" t="s">
        <v>143</v>
      </c>
      <c r="D19" s="30"/>
      <c r="E19" s="30"/>
      <c r="F19" s="178"/>
      <c r="G19" s="166">
        <f>SUM(G20:G24)</f>
        <v>314</v>
      </c>
      <c r="H19" s="174">
        <f>SUM(H20:H24)</f>
        <v>264</v>
      </c>
      <c r="I19" s="46"/>
      <c r="J19" s="46"/>
      <c r="K19" s="46"/>
    </row>
    <row r="20" spans="1:11" ht="15.75">
      <c r="A20" s="145"/>
      <c r="B20" s="30"/>
      <c r="C20" s="22" t="s">
        <v>273</v>
      </c>
      <c r="D20" s="22" t="s">
        <v>274</v>
      </c>
      <c r="E20" s="22"/>
      <c r="F20" s="178"/>
      <c r="G20" s="165">
        <v>0</v>
      </c>
      <c r="H20" s="164">
        <v>50</v>
      </c>
      <c r="I20" s="46"/>
      <c r="J20" s="46"/>
      <c r="K20" s="46"/>
    </row>
    <row r="21" spans="1:11" ht="15.75">
      <c r="A21" s="149"/>
      <c r="B21" s="22"/>
      <c r="C21" s="22" t="s">
        <v>241</v>
      </c>
      <c r="D21" s="22" t="s">
        <v>242</v>
      </c>
      <c r="E21" s="22"/>
      <c r="F21" s="159"/>
      <c r="G21" s="161">
        <v>20</v>
      </c>
      <c r="H21" s="137">
        <v>20</v>
      </c>
      <c r="I21" s="46"/>
      <c r="J21" s="46"/>
      <c r="K21" s="46"/>
    </row>
    <row r="22" spans="1:11" ht="15.75">
      <c r="A22" s="149"/>
      <c r="B22" s="22"/>
      <c r="C22" s="22" t="s">
        <v>146</v>
      </c>
      <c r="D22" s="22" t="s">
        <v>20</v>
      </c>
      <c r="E22" s="22"/>
      <c r="F22" s="159"/>
      <c r="G22" s="161">
        <v>194</v>
      </c>
      <c r="H22" s="137">
        <v>144</v>
      </c>
      <c r="I22" s="46"/>
      <c r="J22" s="46"/>
      <c r="K22" s="46"/>
    </row>
    <row r="23" spans="1:11" ht="15.75">
      <c r="A23" s="149"/>
      <c r="B23" s="22"/>
      <c r="C23" s="22" t="s">
        <v>299</v>
      </c>
      <c r="D23" s="22" t="s">
        <v>302</v>
      </c>
      <c r="E23" s="22"/>
      <c r="F23" s="159"/>
      <c r="G23" s="161">
        <v>0</v>
      </c>
      <c r="H23" s="137">
        <v>50</v>
      </c>
      <c r="I23" s="46"/>
      <c r="J23" s="46"/>
      <c r="K23" s="46"/>
    </row>
    <row r="24" spans="1:11" ht="15.75">
      <c r="A24" s="149"/>
      <c r="B24" s="22"/>
      <c r="C24" s="22" t="s">
        <v>275</v>
      </c>
      <c r="D24" s="22" t="s">
        <v>147</v>
      </c>
      <c r="E24" s="22"/>
      <c r="F24" s="159"/>
      <c r="G24" s="161">
        <v>100</v>
      </c>
      <c r="H24" s="137">
        <v>0</v>
      </c>
      <c r="I24" s="46"/>
      <c r="J24" s="46"/>
      <c r="K24" s="46"/>
    </row>
    <row r="25" spans="1:11" ht="15.75">
      <c r="A25" s="145" t="s">
        <v>149</v>
      </c>
      <c r="B25" s="30"/>
      <c r="C25" s="30" t="s">
        <v>150</v>
      </c>
      <c r="D25" s="30"/>
      <c r="E25" s="30"/>
      <c r="F25" s="178"/>
      <c r="G25" s="166">
        <f>SUM(G26:G26)</f>
        <v>13500</v>
      </c>
      <c r="H25" s="174">
        <f>SUM(H26:H26)</f>
        <v>11155</v>
      </c>
      <c r="I25" s="46"/>
      <c r="J25" s="46"/>
      <c r="K25" s="46"/>
    </row>
    <row r="26" spans="1:11" ht="15.75">
      <c r="A26" s="149"/>
      <c r="B26" s="22" t="s">
        <v>151</v>
      </c>
      <c r="C26" s="22"/>
      <c r="D26" s="22" t="s">
        <v>152</v>
      </c>
      <c r="E26" s="22"/>
      <c r="F26" s="159"/>
      <c r="G26" s="161">
        <v>13500</v>
      </c>
      <c r="H26" s="137">
        <v>11155</v>
      </c>
      <c r="I26" s="46"/>
      <c r="J26" s="46"/>
      <c r="K26" s="46"/>
    </row>
    <row r="27" spans="1:11" ht="15.75">
      <c r="A27" s="145" t="s">
        <v>153</v>
      </c>
      <c r="B27" s="30"/>
      <c r="C27" s="30" t="s">
        <v>154</v>
      </c>
      <c r="D27" s="30"/>
      <c r="E27" s="30"/>
      <c r="F27" s="178"/>
      <c r="G27" s="166">
        <f>SUM(G28)</f>
        <v>0</v>
      </c>
      <c r="H27" s="174">
        <f>SUM(H28)</f>
        <v>20</v>
      </c>
      <c r="I27" s="46"/>
      <c r="J27" s="46"/>
      <c r="K27" s="46"/>
    </row>
    <row r="28" spans="1:11" ht="15.75">
      <c r="A28" s="149"/>
      <c r="B28" s="22" t="s">
        <v>276</v>
      </c>
      <c r="C28" s="22" t="s">
        <v>277</v>
      </c>
      <c r="D28" s="22"/>
      <c r="E28" s="22"/>
      <c r="F28" s="159"/>
      <c r="G28" s="161">
        <v>0</v>
      </c>
      <c r="H28" s="137">
        <v>20</v>
      </c>
      <c r="I28" s="46"/>
      <c r="J28" s="46"/>
      <c r="K28" s="46"/>
    </row>
    <row r="29" spans="1:11" ht="15.75">
      <c r="A29" s="145" t="s">
        <v>159</v>
      </c>
      <c r="B29" s="30"/>
      <c r="C29" s="30" t="s">
        <v>160</v>
      </c>
      <c r="D29" s="30"/>
      <c r="E29" s="30"/>
      <c r="F29" s="178"/>
      <c r="G29" s="166">
        <f>SUM(G30)</f>
        <v>0</v>
      </c>
      <c r="H29" s="182">
        <f>SUM(H30)</f>
        <v>7477</v>
      </c>
      <c r="I29" s="46"/>
      <c r="J29" s="46"/>
      <c r="K29" s="46"/>
    </row>
    <row r="30" spans="1:11" ht="15.75">
      <c r="A30" s="149"/>
      <c r="B30" s="22" t="s">
        <v>161</v>
      </c>
      <c r="C30" s="22" t="s">
        <v>162</v>
      </c>
      <c r="D30" s="22"/>
      <c r="E30" s="22"/>
      <c r="F30" s="159"/>
      <c r="G30" s="161">
        <f>SUM(G31)</f>
        <v>0</v>
      </c>
      <c r="H30" s="184">
        <f>SUM(H31)</f>
        <v>7477</v>
      </c>
      <c r="I30" s="46"/>
      <c r="J30" s="46"/>
      <c r="K30" s="46"/>
    </row>
    <row r="31" spans="1:11" ht="15.75">
      <c r="A31" s="149"/>
      <c r="B31" s="22"/>
      <c r="C31" s="22" t="s">
        <v>307</v>
      </c>
      <c r="D31" s="22" t="s">
        <v>308</v>
      </c>
      <c r="E31" s="22"/>
      <c r="F31" s="159"/>
      <c r="G31" s="161">
        <v>0</v>
      </c>
      <c r="H31" s="137">
        <v>7477</v>
      </c>
      <c r="I31" s="46"/>
      <c r="J31" s="46"/>
      <c r="K31" s="46"/>
    </row>
    <row r="32" spans="1:11" ht="15.75">
      <c r="A32" s="143"/>
      <c r="B32" s="157"/>
      <c r="C32" s="157"/>
      <c r="D32" s="157"/>
      <c r="E32" s="157"/>
      <c r="F32" s="158"/>
      <c r="G32" s="160"/>
      <c r="H32" s="137"/>
      <c r="I32" s="46"/>
      <c r="J32" s="46"/>
      <c r="K32" s="46"/>
    </row>
    <row r="33" spans="1:11" ht="15.75">
      <c r="A33" s="192" t="s">
        <v>194</v>
      </c>
      <c r="B33" s="233"/>
      <c r="C33" s="233"/>
      <c r="D33" s="233"/>
      <c r="E33" s="233"/>
      <c r="F33" s="234"/>
      <c r="G33" s="195">
        <f>SUM(G37+G34)</f>
        <v>8238</v>
      </c>
      <c r="H33" s="196">
        <f>SUM(H37+H34)</f>
        <v>15370</v>
      </c>
      <c r="I33" s="46"/>
      <c r="J33" s="46"/>
      <c r="K33" s="46"/>
    </row>
    <row r="34" spans="1:11" ht="15.75">
      <c r="A34" s="145" t="s">
        <v>208</v>
      </c>
      <c r="B34" s="22"/>
      <c r="C34" s="30" t="s">
        <v>286</v>
      </c>
      <c r="D34" s="22"/>
      <c r="E34" s="22"/>
      <c r="F34" s="159"/>
      <c r="G34" s="166">
        <f>SUM(G35)</f>
        <v>0</v>
      </c>
      <c r="H34" s="182">
        <f>SUM(H35)</f>
        <v>7477</v>
      </c>
      <c r="I34" s="46"/>
      <c r="J34" s="46"/>
      <c r="K34" s="46"/>
    </row>
    <row r="35" spans="1:11" ht="15.75">
      <c r="A35" s="145"/>
      <c r="B35" s="22" t="s">
        <v>287</v>
      </c>
      <c r="C35" s="22"/>
      <c r="D35" s="22" t="s">
        <v>288</v>
      </c>
      <c r="E35" s="22"/>
      <c r="F35" s="159"/>
      <c r="G35" s="165">
        <f>SUM(G36)</f>
        <v>0</v>
      </c>
      <c r="H35" s="183">
        <f>SUM(H36)</f>
        <v>7477</v>
      </c>
      <c r="I35" s="46"/>
      <c r="J35" s="46"/>
      <c r="K35" s="46"/>
    </row>
    <row r="36" spans="1:11" ht="36.75" customHeight="1">
      <c r="A36" s="145"/>
      <c r="B36" s="22"/>
      <c r="C36" s="22" t="s">
        <v>289</v>
      </c>
      <c r="D36" s="22"/>
      <c r="E36" s="327" t="s">
        <v>290</v>
      </c>
      <c r="F36" s="159"/>
      <c r="G36" s="165">
        <v>0</v>
      </c>
      <c r="H36" s="183">
        <v>7477</v>
      </c>
      <c r="I36" s="46"/>
      <c r="J36" s="46"/>
      <c r="K36" s="46"/>
    </row>
    <row r="37" spans="1:11" ht="15.75">
      <c r="A37" s="145" t="s">
        <v>159</v>
      </c>
      <c r="B37" s="30"/>
      <c r="C37" s="30" t="s">
        <v>160</v>
      </c>
      <c r="D37" s="30"/>
      <c r="E37" s="30"/>
      <c r="F37" s="178"/>
      <c r="G37" s="166">
        <f aca="true" t="shared" si="0" ref="G37:H39">SUM(G38)</f>
        <v>8238</v>
      </c>
      <c r="H37" s="174">
        <f t="shared" si="0"/>
        <v>7893</v>
      </c>
      <c r="I37" s="46"/>
      <c r="J37" s="46"/>
      <c r="K37" s="46"/>
    </row>
    <row r="38" spans="1:11" ht="15.75">
      <c r="A38" s="149"/>
      <c r="B38" s="22" t="s">
        <v>161</v>
      </c>
      <c r="C38" s="22"/>
      <c r="D38" s="22" t="s">
        <v>162</v>
      </c>
      <c r="E38" s="22"/>
      <c r="F38" s="159"/>
      <c r="G38" s="165">
        <f t="shared" si="0"/>
        <v>8238</v>
      </c>
      <c r="H38" s="164">
        <f t="shared" si="0"/>
        <v>7893</v>
      </c>
      <c r="I38" s="46"/>
      <c r="J38" s="46"/>
      <c r="K38" s="46"/>
    </row>
    <row r="39" spans="1:11" ht="15.75">
      <c r="A39" s="149"/>
      <c r="B39" s="22"/>
      <c r="C39" s="22" t="s">
        <v>163</v>
      </c>
      <c r="D39" s="22" t="s">
        <v>164</v>
      </c>
      <c r="E39" s="22"/>
      <c r="F39" s="159"/>
      <c r="G39" s="161">
        <f t="shared" si="0"/>
        <v>8238</v>
      </c>
      <c r="H39" s="137">
        <f t="shared" si="0"/>
        <v>7893</v>
      </c>
      <c r="I39" s="46"/>
      <c r="J39" s="46"/>
      <c r="K39" s="46"/>
    </row>
    <row r="40" spans="1:11" ht="15.75">
      <c r="A40" s="149"/>
      <c r="B40" s="22"/>
      <c r="C40" s="22" t="s">
        <v>165</v>
      </c>
      <c r="D40" s="22"/>
      <c r="E40" s="22" t="s">
        <v>166</v>
      </c>
      <c r="F40" s="159"/>
      <c r="G40" s="161">
        <v>8238</v>
      </c>
      <c r="H40" s="137">
        <v>7893</v>
      </c>
      <c r="I40" s="46"/>
      <c r="J40" s="46"/>
      <c r="K40" s="46"/>
    </row>
    <row r="41" spans="1:11" ht="15.75">
      <c r="A41" s="143"/>
      <c r="B41" s="157"/>
      <c r="C41" s="157"/>
      <c r="D41" s="157"/>
      <c r="E41" s="157"/>
      <c r="F41" s="158"/>
      <c r="G41" s="160"/>
      <c r="H41" s="137"/>
      <c r="I41" s="46"/>
      <c r="J41" s="46"/>
      <c r="K41" s="46"/>
    </row>
    <row r="42" spans="1:11" ht="15.75">
      <c r="A42" s="192" t="s">
        <v>186</v>
      </c>
      <c r="B42" s="233"/>
      <c r="C42" s="233"/>
      <c r="D42" s="233"/>
      <c r="E42" s="233"/>
      <c r="F42" s="234"/>
      <c r="G42" s="195">
        <f>SUM(G43)</f>
        <v>10230</v>
      </c>
      <c r="H42" s="235">
        <f>SUM(H43)</f>
        <v>11820</v>
      </c>
      <c r="I42" s="46"/>
      <c r="J42" s="46"/>
      <c r="K42" s="46"/>
    </row>
    <row r="43" spans="1:11" ht="15.75">
      <c r="A43" s="145" t="s">
        <v>128</v>
      </c>
      <c r="B43" s="30"/>
      <c r="C43" s="30" t="s">
        <v>127</v>
      </c>
      <c r="D43" s="30"/>
      <c r="E43" s="30"/>
      <c r="F43" s="178"/>
      <c r="G43" s="166">
        <f>SUM(G44+G47)</f>
        <v>10230</v>
      </c>
      <c r="H43" s="174">
        <f>SUM(H44+H47)</f>
        <v>11820</v>
      </c>
      <c r="I43" s="46"/>
      <c r="J43" s="46"/>
      <c r="K43" s="46"/>
    </row>
    <row r="44" spans="1:11" ht="15.75">
      <c r="A44" s="149"/>
      <c r="B44" s="22" t="s">
        <v>129</v>
      </c>
      <c r="C44" s="22"/>
      <c r="D44" s="22" t="s">
        <v>130</v>
      </c>
      <c r="E44" s="22"/>
      <c r="F44" s="159"/>
      <c r="G44" s="165">
        <f>SUM(G45:G46)</f>
        <v>9200</v>
      </c>
      <c r="H44" s="164">
        <f>SUM(H45:H46)</f>
        <v>10000</v>
      </c>
      <c r="I44" s="46"/>
      <c r="J44" s="46"/>
      <c r="K44" s="46"/>
    </row>
    <row r="45" spans="1:11" ht="15.75">
      <c r="A45" s="149"/>
      <c r="B45" s="22"/>
      <c r="C45" s="22"/>
      <c r="D45" s="22"/>
      <c r="E45" s="22" t="s">
        <v>0</v>
      </c>
      <c r="F45" s="159"/>
      <c r="G45" s="161">
        <v>6400</v>
      </c>
      <c r="H45" s="137">
        <v>7000</v>
      </c>
      <c r="I45" s="46"/>
      <c r="J45" s="46"/>
      <c r="K45" s="46"/>
    </row>
    <row r="46" spans="1:11" ht="15.75">
      <c r="A46" s="145"/>
      <c r="B46" s="30"/>
      <c r="C46" s="30"/>
      <c r="D46" s="30"/>
      <c r="E46" s="22" t="s">
        <v>12</v>
      </c>
      <c r="F46" s="159"/>
      <c r="G46" s="161">
        <v>2800</v>
      </c>
      <c r="H46" s="137">
        <v>3000</v>
      </c>
      <c r="I46" s="46"/>
      <c r="J46" s="46"/>
      <c r="K46" s="46"/>
    </row>
    <row r="47" spans="1:11" ht="15.75">
      <c r="A47" s="145"/>
      <c r="B47" s="22" t="s">
        <v>131</v>
      </c>
      <c r="C47" s="22"/>
      <c r="D47" s="22" t="s">
        <v>132</v>
      </c>
      <c r="E47" s="22"/>
      <c r="F47" s="159"/>
      <c r="G47" s="165">
        <f>SUM(G48+G50+G52)</f>
        <v>1030</v>
      </c>
      <c r="H47" s="164">
        <f>SUM(H48+H50+H52)</f>
        <v>1820</v>
      </c>
      <c r="I47" s="46"/>
      <c r="J47" s="46"/>
      <c r="K47" s="46"/>
    </row>
    <row r="48" spans="1:11" ht="15.75">
      <c r="A48" s="145"/>
      <c r="B48" s="22"/>
      <c r="C48" s="22" t="s">
        <v>139</v>
      </c>
      <c r="D48" s="22" t="s">
        <v>140</v>
      </c>
      <c r="E48" s="22"/>
      <c r="F48" s="159"/>
      <c r="G48" s="165">
        <f>SUM(G49)</f>
        <v>300</v>
      </c>
      <c r="H48" s="164">
        <f>SUM(H49)</f>
        <v>900</v>
      </c>
      <c r="I48" s="46"/>
      <c r="J48" s="46"/>
      <c r="K48" s="46"/>
    </row>
    <row r="49" spans="1:11" ht="15.75">
      <c r="A49" s="145"/>
      <c r="B49" s="22"/>
      <c r="C49" s="22"/>
      <c r="D49" s="22"/>
      <c r="E49" s="22" t="s">
        <v>1</v>
      </c>
      <c r="F49" s="159"/>
      <c r="G49" s="161">
        <v>300</v>
      </c>
      <c r="H49" s="137">
        <v>900</v>
      </c>
      <c r="I49" s="46"/>
      <c r="J49" s="46"/>
      <c r="K49" s="46"/>
    </row>
    <row r="50" spans="1:11" ht="15.75">
      <c r="A50" s="145"/>
      <c r="B50" s="22"/>
      <c r="C50" s="22" t="s">
        <v>133</v>
      </c>
      <c r="D50" s="22" t="s">
        <v>134</v>
      </c>
      <c r="E50" s="22"/>
      <c r="F50" s="159"/>
      <c r="G50" s="161">
        <f>SUM(G51)</f>
        <v>500</v>
      </c>
      <c r="H50" s="137">
        <f>SUM(H51)</f>
        <v>585</v>
      </c>
      <c r="I50" s="46"/>
      <c r="J50" s="46"/>
      <c r="K50" s="46"/>
    </row>
    <row r="51" spans="1:11" ht="15.75">
      <c r="A51" s="145"/>
      <c r="B51" s="22"/>
      <c r="C51" s="22"/>
      <c r="D51" s="22"/>
      <c r="E51" s="22" t="s">
        <v>135</v>
      </c>
      <c r="F51" s="159"/>
      <c r="G51" s="161">
        <v>500</v>
      </c>
      <c r="H51" s="137">
        <v>585</v>
      </c>
      <c r="I51" s="46"/>
      <c r="J51" s="46"/>
      <c r="K51" s="46"/>
    </row>
    <row r="52" spans="1:11" ht="15.75">
      <c r="A52" s="145"/>
      <c r="B52" s="22"/>
      <c r="C52" s="22" t="s">
        <v>136</v>
      </c>
      <c r="D52" s="22" t="s">
        <v>137</v>
      </c>
      <c r="E52" s="22"/>
      <c r="F52" s="159"/>
      <c r="G52" s="161">
        <f>SUM(G53:G55)</f>
        <v>230</v>
      </c>
      <c r="H52" s="137">
        <f>SUM(H53:H55)</f>
        <v>335</v>
      </c>
      <c r="I52" s="46"/>
      <c r="J52" s="46"/>
      <c r="K52" s="46"/>
    </row>
    <row r="53" spans="1:11" ht="15.75">
      <c r="A53" s="145"/>
      <c r="B53" s="22"/>
      <c r="C53" s="22"/>
      <c r="D53" s="22"/>
      <c r="E53" s="22" t="s">
        <v>141</v>
      </c>
      <c r="F53" s="159"/>
      <c r="G53" s="161">
        <v>80</v>
      </c>
      <c r="H53" s="137">
        <v>80</v>
      </c>
      <c r="I53" s="46"/>
      <c r="J53" s="46"/>
      <c r="K53" s="46"/>
    </row>
    <row r="54" spans="1:11" ht="15.75">
      <c r="A54" s="145"/>
      <c r="B54" s="22"/>
      <c r="C54" s="22"/>
      <c r="D54" s="22"/>
      <c r="E54" s="22" t="s">
        <v>243</v>
      </c>
      <c r="F54" s="159"/>
      <c r="G54" s="161">
        <v>100</v>
      </c>
      <c r="H54" s="137">
        <v>150</v>
      </c>
      <c r="I54" s="46"/>
      <c r="J54" s="46"/>
      <c r="K54" s="46"/>
    </row>
    <row r="55" spans="1:11" ht="15.75">
      <c r="A55" s="149"/>
      <c r="B55" s="22"/>
      <c r="C55" s="22"/>
      <c r="D55" s="22"/>
      <c r="E55" s="22" t="s">
        <v>138</v>
      </c>
      <c r="F55" s="159"/>
      <c r="G55" s="161">
        <v>50</v>
      </c>
      <c r="H55" s="137">
        <v>105</v>
      </c>
      <c r="I55" s="46"/>
      <c r="J55" s="46"/>
      <c r="K55" s="46"/>
    </row>
    <row r="56" spans="1:11" ht="15.75">
      <c r="A56" s="143"/>
      <c r="B56" s="157"/>
      <c r="C56" s="157"/>
      <c r="D56" s="157"/>
      <c r="E56" s="157"/>
      <c r="F56" s="158"/>
      <c r="G56" s="160"/>
      <c r="H56" s="137"/>
      <c r="I56" s="46"/>
      <c r="J56" s="46"/>
      <c r="K56" s="46"/>
    </row>
    <row r="57" spans="1:12" ht="15.75">
      <c r="A57" s="192" t="s">
        <v>169</v>
      </c>
      <c r="B57" s="193"/>
      <c r="C57" s="193"/>
      <c r="D57" s="193"/>
      <c r="E57" s="193"/>
      <c r="F57" s="194"/>
      <c r="G57" s="195">
        <f>SUM(G58)</f>
        <v>2000</v>
      </c>
      <c r="H57" s="235">
        <f>SUM(H58)</f>
        <v>1718</v>
      </c>
      <c r="L57" s="2"/>
    </row>
    <row r="58" spans="1:11" ht="15.75">
      <c r="A58" s="145" t="s">
        <v>142</v>
      </c>
      <c r="B58" s="30"/>
      <c r="C58" s="30" t="s">
        <v>143</v>
      </c>
      <c r="D58" s="30"/>
      <c r="E58" s="30"/>
      <c r="F58" s="178"/>
      <c r="G58" s="166">
        <f>SUM(G59+G63+G62)</f>
        <v>2000</v>
      </c>
      <c r="H58" s="174">
        <f>SUM(H59+H63+H62)</f>
        <v>1718</v>
      </c>
      <c r="I58" s="46"/>
      <c r="J58" s="46"/>
      <c r="K58" s="46"/>
    </row>
    <row r="59" spans="1:11" ht="15.75">
      <c r="A59" s="145"/>
      <c r="B59" s="30"/>
      <c r="C59" s="22" t="s">
        <v>273</v>
      </c>
      <c r="D59" s="22" t="s">
        <v>278</v>
      </c>
      <c r="E59" s="22"/>
      <c r="F59" s="159"/>
      <c r="G59" s="161">
        <f>SUM(G60:G61)</f>
        <v>1700</v>
      </c>
      <c r="H59" s="137">
        <f>SUM(H60:H61)</f>
        <v>1718</v>
      </c>
      <c r="I59" s="46"/>
      <c r="J59" s="46"/>
      <c r="K59" s="46"/>
    </row>
    <row r="60" spans="1:11" ht="15.75">
      <c r="A60" s="145"/>
      <c r="B60" s="30"/>
      <c r="C60" s="22"/>
      <c r="D60" s="22"/>
      <c r="E60" s="22" t="s">
        <v>148</v>
      </c>
      <c r="F60" s="159"/>
      <c r="G60" s="161">
        <v>1500</v>
      </c>
      <c r="H60" s="137">
        <v>1718</v>
      </c>
      <c r="I60" s="46"/>
      <c r="J60" s="46"/>
      <c r="K60" s="46"/>
    </row>
    <row r="61" spans="1:11" ht="15.75">
      <c r="A61" s="145"/>
      <c r="B61" s="30"/>
      <c r="C61" s="22"/>
      <c r="D61" s="22"/>
      <c r="E61" s="22" t="s">
        <v>245</v>
      </c>
      <c r="F61" s="159"/>
      <c r="G61" s="161">
        <v>200</v>
      </c>
      <c r="H61" s="137">
        <v>0</v>
      </c>
      <c r="I61" s="46"/>
      <c r="J61" s="46"/>
      <c r="K61" s="46"/>
    </row>
    <row r="62" spans="1:11" ht="15.75">
      <c r="A62" s="145"/>
      <c r="B62" s="30"/>
      <c r="C62" s="22" t="s">
        <v>241</v>
      </c>
      <c r="D62" s="22" t="s">
        <v>244</v>
      </c>
      <c r="E62" s="22"/>
      <c r="F62" s="178"/>
      <c r="G62" s="161">
        <v>20</v>
      </c>
      <c r="H62" s="137">
        <v>0</v>
      </c>
      <c r="I62" s="46"/>
      <c r="J62" s="46"/>
      <c r="K62" s="46"/>
    </row>
    <row r="63" spans="1:11" ht="15.75">
      <c r="A63" s="149"/>
      <c r="B63" s="22"/>
      <c r="C63" s="22" t="s">
        <v>275</v>
      </c>
      <c r="D63" s="22" t="s">
        <v>147</v>
      </c>
      <c r="E63" s="22"/>
      <c r="F63" s="159"/>
      <c r="G63" s="161">
        <v>280</v>
      </c>
      <c r="H63" s="137">
        <v>0</v>
      </c>
      <c r="I63" s="46"/>
      <c r="J63" s="46"/>
      <c r="K63" s="46"/>
    </row>
    <row r="64" spans="1:11" ht="15.75">
      <c r="A64" s="143"/>
      <c r="B64" s="157"/>
      <c r="C64" s="157"/>
      <c r="D64" s="157"/>
      <c r="E64" s="157"/>
      <c r="F64" s="158"/>
      <c r="G64" s="160"/>
      <c r="H64" s="137"/>
      <c r="I64" s="46"/>
      <c r="J64" s="46"/>
      <c r="K64" s="46"/>
    </row>
    <row r="65" spans="1:11" ht="15.75">
      <c r="A65" s="192" t="s">
        <v>264</v>
      </c>
      <c r="B65" s="233"/>
      <c r="C65" s="233"/>
      <c r="D65" s="233"/>
      <c r="E65" s="233"/>
      <c r="F65" s="234"/>
      <c r="G65" s="195">
        <f>SUM(G66+G83)</f>
        <v>9563</v>
      </c>
      <c r="H65" s="235">
        <f>SUM(H66+H83)</f>
        <v>17650</v>
      </c>
      <c r="I65" s="46"/>
      <c r="J65" s="46"/>
      <c r="K65" s="46"/>
    </row>
    <row r="66" spans="1:14" ht="22.5" customHeight="1">
      <c r="A66" s="145" t="s">
        <v>114</v>
      </c>
      <c r="B66" s="30"/>
      <c r="C66" s="30" t="s">
        <v>115</v>
      </c>
      <c r="D66" s="30"/>
      <c r="E66" s="22"/>
      <c r="F66" s="159"/>
      <c r="G66" s="166">
        <f>SUM(G67)</f>
        <v>9563</v>
      </c>
      <c r="H66" s="174">
        <f>SUM(H67+H81)</f>
        <v>16168</v>
      </c>
      <c r="I66" s="21"/>
      <c r="J66" s="21"/>
      <c r="K66" s="43"/>
      <c r="L66" s="44"/>
      <c r="M66" s="22"/>
      <c r="N66" s="22"/>
    </row>
    <row r="67" spans="1:14" ht="15.75">
      <c r="A67" s="149"/>
      <c r="B67" s="22" t="s">
        <v>116</v>
      </c>
      <c r="C67" s="22"/>
      <c r="D67" s="22" t="s">
        <v>117</v>
      </c>
      <c r="E67" s="22"/>
      <c r="F67" s="159"/>
      <c r="G67" s="165">
        <f>SUM(G68+G69+G70+G72+G74+G80)</f>
        <v>9563</v>
      </c>
      <c r="H67" s="164">
        <f>SUM(H68+H69+H70+H72+H74+H80)</f>
        <v>16118</v>
      </c>
      <c r="I67" s="45"/>
      <c r="J67" s="33"/>
      <c r="K67" s="33"/>
      <c r="L67" s="24"/>
      <c r="M67" s="22"/>
      <c r="N67" s="22"/>
    </row>
    <row r="68" spans="1:12" s="9" customFormat="1" ht="15.75">
      <c r="A68" s="145"/>
      <c r="B68" s="30"/>
      <c r="C68" s="22" t="s">
        <v>118</v>
      </c>
      <c r="D68" s="22" t="s">
        <v>119</v>
      </c>
      <c r="E68" s="22"/>
      <c r="F68" s="159"/>
      <c r="G68" s="161">
        <v>8164</v>
      </c>
      <c r="H68" s="137">
        <v>8204</v>
      </c>
      <c r="L68" s="64"/>
    </row>
    <row r="69" spans="1:11" ht="15.75">
      <c r="A69" s="149"/>
      <c r="B69" s="22"/>
      <c r="C69" s="22" t="s">
        <v>120</v>
      </c>
      <c r="D69" s="22" t="s">
        <v>261</v>
      </c>
      <c r="E69" s="22"/>
      <c r="F69" s="159"/>
      <c r="G69" s="161">
        <v>199</v>
      </c>
      <c r="H69" s="137">
        <v>0</v>
      </c>
      <c r="I69" s="46"/>
      <c r="J69" s="46"/>
      <c r="K69" s="46"/>
    </row>
    <row r="70" spans="1:11" ht="15.75" customHeight="1">
      <c r="A70" s="149"/>
      <c r="B70" s="22"/>
      <c r="C70" s="22" t="s">
        <v>121</v>
      </c>
      <c r="D70" s="22" t="s">
        <v>122</v>
      </c>
      <c r="E70" s="22"/>
      <c r="F70" s="159"/>
      <c r="G70" s="161">
        <f>SUM(G71:G71)</f>
        <v>0</v>
      </c>
      <c r="H70" s="137">
        <f>SUM(H71:H71)</f>
        <v>274</v>
      </c>
      <c r="I70" s="46"/>
      <c r="J70" s="46"/>
      <c r="K70" s="46"/>
    </row>
    <row r="71" spans="1:11" ht="15.75" customHeight="1">
      <c r="A71" s="149"/>
      <c r="B71" s="22"/>
      <c r="C71" s="22"/>
      <c r="D71" s="22"/>
      <c r="E71" s="22" t="s">
        <v>19</v>
      </c>
      <c r="F71" s="159"/>
      <c r="G71" s="161">
        <v>0</v>
      </c>
      <c r="H71" s="137">
        <v>274</v>
      </c>
      <c r="I71" s="46"/>
      <c r="J71" s="167"/>
      <c r="K71" s="46"/>
    </row>
    <row r="72" spans="1:11" ht="15.75">
      <c r="A72" s="149"/>
      <c r="B72" s="22"/>
      <c r="C72" s="22" t="s">
        <v>123</v>
      </c>
      <c r="D72" s="22" t="s">
        <v>124</v>
      </c>
      <c r="E72" s="22"/>
      <c r="F72" s="159"/>
      <c r="G72" s="161">
        <f>SUM(G73)</f>
        <v>1200</v>
      </c>
      <c r="H72" s="137">
        <f>SUM(H73)</f>
        <v>1200</v>
      </c>
      <c r="I72" s="46"/>
      <c r="J72" s="46"/>
      <c r="K72" s="46"/>
    </row>
    <row r="73" spans="1:11" ht="15.75">
      <c r="A73" s="149"/>
      <c r="B73" s="22"/>
      <c r="C73" s="22"/>
      <c r="D73" s="22"/>
      <c r="E73" s="22" t="s">
        <v>22</v>
      </c>
      <c r="F73" s="159"/>
      <c r="G73" s="161">
        <v>1200</v>
      </c>
      <c r="H73" s="137">
        <v>1200</v>
      </c>
      <c r="I73" s="46"/>
      <c r="J73" s="46"/>
      <c r="K73" s="46"/>
    </row>
    <row r="74" spans="1:11" ht="15.75">
      <c r="A74" s="149"/>
      <c r="B74" s="22"/>
      <c r="C74" s="22" t="s">
        <v>125</v>
      </c>
      <c r="D74" s="22" t="s">
        <v>279</v>
      </c>
      <c r="E74" s="22"/>
      <c r="F74" s="159"/>
      <c r="G74" s="161">
        <f>SUM(G75:G79)</f>
        <v>0</v>
      </c>
      <c r="H74" s="184">
        <f>SUM(H75:H79)</f>
        <v>6430</v>
      </c>
      <c r="I74" s="46"/>
      <c r="J74" s="46"/>
      <c r="K74" s="46"/>
    </row>
    <row r="75" spans="1:11" ht="15.75">
      <c r="A75" s="149"/>
      <c r="B75" s="22"/>
      <c r="C75" s="22"/>
      <c r="D75" s="22"/>
      <c r="E75" s="22" t="s">
        <v>303</v>
      </c>
      <c r="F75" s="159"/>
      <c r="G75" s="161">
        <v>0</v>
      </c>
      <c r="H75" s="137">
        <v>455</v>
      </c>
      <c r="I75" s="46"/>
      <c r="J75" s="46"/>
      <c r="K75" s="46"/>
    </row>
    <row r="76" spans="1:11" ht="15.75">
      <c r="A76" s="149"/>
      <c r="B76" s="22"/>
      <c r="C76" s="22"/>
      <c r="D76" s="22"/>
      <c r="E76" s="22" t="s">
        <v>304</v>
      </c>
      <c r="F76" s="159"/>
      <c r="G76" s="161">
        <v>0</v>
      </c>
      <c r="H76" s="137">
        <v>5291</v>
      </c>
      <c r="I76" s="46"/>
      <c r="J76" s="46"/>
      <c r="K76" s="46"/>
    </row>
    <row r="77" spans="1:11" ht="15.75">
      <c r="A77" s="149"/>
      <c r="B77" s="22"/>
      <c r="C77" s="22"/>
      <c r="D77" s="22"/>
      <c r="E77" s="22" t="s">
        <v>305</v>
      </c>
      <c r="F77" s="159"/>
      <c r="G77" s="161">
        <v>0</v>
      </c>
      <c r="H77" s="137">
        <v>114</v>
      </c>
      <c r="I77" s="46"/>
      <c r="J77" s="46"/>
      <c r="K77" s="46"/>
    </row>
    <row r="78" spans="1:11" ht="15.75">
      <c r="A78" s="149"/>
      <c r="B78" s="22"/>
      <c r="C78" s="22"/>
      <c r="D78" s="22"/>
      <c r="E78" s="22" t="s">
        <v>306</v>
      </c>
      <c r="F78" s="159"/>
      <c r="G78" s="161">
        <v>0</v>
      </c>
      <c r="H78" s="137">
        <v>520</v>
      </c>
      <c r="I78" s="46"/>
      <c r="J78" s="46"/>
      <c r="K78" s="46"/>
    </row>
    <row r="79" spans="1:11" ht="15.75">
      <c r="A79" s="149"/>
      <c r="B79" s="22"/>
      <c r="C79" s="22"/>
      <c r="D79" s="22"/>
      <c r="E79" s="22" t="s">
        <v>309</v>
      </c>
      <c r="F79" s="159"/>
      <c r="G79" s="161">
        <v>0</v>
      </c>
      <c r="H79" s="137">
        <v>50</v>
      </c>
      <c r="I79" s="46"/>
      <c r="J79" s="46"/>
      <c r="K79" s="46"/>
    </row>
    <row r="80" spans="1:11" ht="15.75">
      <c r="A80" s="149"/>
      <c r="B80" s="22"/>
      <c r="C80" s="22" t="s">
        <v>126</v>
      </c>
      <c r="D80" s="22" t="s">
        <v>283</v>
      </c>
      <c r="E80" s="22"/>
      <c r="F80" s="159"/>
      <c r="G80" s="161">
        <v>0</v>
      </c>
      <c r="H80" s="137">
        <v>10</v>
      </c>
      <c r="I80" s="46"/>
      <c r="J80" s="46"/>
      <c r="K80" s="46"/>
    </row>
    <row r="81" spans="1:11" ht="15.75">
      <c r="A81" s="149"/>
      <c r="B81" s="22" t="s">
        <v>320</v>
      </c>
      <c r="C81" s="22"/>
      <c r="D81" s="22" t="s">
        <v>321</v>
      </c>
      <c r="E81" s="22"/>
      <c r="F81" s="159"/>
      <c r="G81" s="161"/>
      <c r="H81" s="137">
        <f>SUM(H82)</f>
        <v>50</v>
      </c>
      <c r="I81" s="46"/>
      <c r="J81" s="46"/>
      <c r="K81" s="46"/>
    </row>
    <row r="82" spans="1:11" ht="15.75">
      <c r="A82" s="149"/>
      <c r="B82" s="22"/>
      <c r="C82" s="22"/>
      <c r="D82" s="22"/>
      <c r="E82" s="22" t="s">
        <v>309</v>
      </c>
      <c r="F82" s="159"/>
      <c r="G82" s="161"/>
      <c r="H82" s="137">
        <v>50</v>
      </c>
      <c r="I82" s="46"/>
      <c r="J82" s="46"/>
      <c r="K82" s="46"/>
    </row>
    <row r="83" spans="1:11" ht="15.75">
      <c r="A83" s="145" t="s">
        <v>159</v>
      </c>
      <c r="B83" s="30"/>
      <c r="C83" s="30" t="s">
        <v>160</v>
      </c>
      <c r="D83" s="30"/>
      <c r="E83" s="30"/>
      <c r="F83" s="159"/>
      <c r="G83" s="166">
        <f aca="true" t="shared" si="1" ref="G83:H85">SUM(G84)</f>
        <v>0</v>
      </c>
      <c r="H83" s="182">
        <f t="shared" si="1"/>
        <v>1482</v>
      </c>
      <c r="I83" s="46"/>
      <c r="J83" s="46"/>
      <c r="K83" s="46"/>
    </row>
    <row r="84" spans="1:11" ht="15.75">
      <c r="A84" s="145"/>
      <c r="B84" s="22" t="s">
        <v>161</v>
      </c>
      <c r="C84" s="22"/>
      <c r="D84" s="22" t="s">
        <v>162</v>
      </c>
      <c r="E84" s="22"/>
      <c r="F84" s="159"/>
      <c r="G84" s="165">
        <f t="shared" si="1"/>
        <v>0</v>
      </c>
      <c r="H84" s="183">
        <f t="shared" si="1"/>
        <v>1482</v>
      </c>
      <c r="I84" s="46"/>
      <c r="J84" s="46"/>
      <c r="K84" s="46"/>
    </row>
    <row r="85" spans="1:11" ht="15.75">
      <c r="A85" s="145"/>
      <c r="B85" s="30"/>
      <c r="C85" s="22" t="s">
        <v>280</v>
      </c>
      <c r="D85" s="22" t="s">
        <v>281</v>
      </c>
      <c r="E85" s="22"/>
      <c r="F85" s="159"/>
      <c r="G85" s="161">
        <f t="shared" si="1"/>
        <v>0</v>
      </c>
      <c r="H85" s="184">
        <f t="shared" si="1"/>
        <v>1482</v>
      </c>
      <c r="I85" s="46"/>
      <c r="J85" s="46"/>
      <c r="K85" s="46"/>
    </row>
    <row r="86" spans="1:11" ht="15.75">
      <c r="A86" s="149"/>
      <c r="B86" s="22"/>
      <c r="C86" s="22"/>
      <c r="D86" s="22"/>
      <c r="E86" s="22" t="s">
        <v>282</v>
      </c>
      <c r="F86" s="159"/>
      <c r="G86" s="161">
        <v>0</v>
      </c>
      <c r="H86" s="137">
        <v>1482</v>
      </c>
      <c r="I86" s="46"/>
      <c r="J86" s="46"/>
      <c r="K86" s="46"/>
    </row>
    <row r="87" spans="1:11" ht="15.75">
      <c r="A87" s="149"/>
      <c r="B87" s="22"/>
      <c r="C87" s="22"/>
      <c r="D87" s="22"/>
      <c r="E87" s="22"/>
      <c r="F87" s="159"/>
      <c r="G87" s="161"/>
      <c r="H87" s="137"/>
      <c r="I87" s="46"/>
      <c r="J87" s="46"/>
      <c r="K87" s="46"/>
    </row>
    <row r="88" spans="1:8" s="9" customFormat="1" ht="15.75">
      <c r="A88" s="192" t="s">
        <v>172</v>
      </c>
      <c r="B88" s="197"/>
      <c r="C88" s="197"/>
      <c r="D88" s="197"/>
      <c r="E88" s="197"/>
      <c r="F88" s="199"/>
      <c r="G88" s="195">
        <f>SUM(G89+G93)</f>
        <v>70</v>
      </c>
      <c r="H88" s="235">
        <f>SUM(H89+H93)</f>
        <v>550</v>
      </c>
    </row>
    <row r="89" spans="1:8" s="9" customFormat="1" ht="15.75">
      <c r="A89" s="145" t="s">
        <v>142</v>
      </c>
      <c r="B89" s="30"/>
      <c r="C89" s="30" t="s">
        <v>143</v>
      </c>
      <c r="D89" s="30"/>
      <c r="E89" s="30"/>
      <c r="F89" s="147"/>
      <c r="G89" s="166">
        <f>SUM(G92+G90)</f>
        <v>20</v>
      </c>
      <c r="H89" s="174">
        <f>SUM(H92+H90)</f>
        <v>350</v>
      </c>
    </row>
    <row r="90" spans="1:8" s="9" customFormat="1" ht="15.75">
      <c r="A90" s="145"/>
      <c r="B90" s="30"/>
      <c r="C90" s="22" t="s">
        <v>273</v>
      </c>
      <c r="D90" s="22" t="s">
        <v>278</v>
      </c>
      <c r="E90" s="22"/>
      <c r="F90" s="147"/>
      <c r="G90" s="165">
        <f>SUM(G91)</f>
        <v>0</v>
      </c>
      <c r="H90" s="164">
        <f>SUM(H91)</f>
        <v>345</v>
      </c>
    </row>
    <row r="91" spans="1:8" s="9" customFormat="1" ht="15.75">
      <c r="A91" s="145"/>
      <c r="B91" s="30"/>
      <c r="C91" s="30"/>
      <c r="D91" s="30"/>
      <c r="E91" s="22" t="s">
        <v>245</v>
      </c>
      <c r="F91" s="147"/>
      <c r="G91" s="165">
        <v>0</v>
      </c>
      <c r="H91" s="164">
        <v>345</v>
      </c>
    </row>
    <row r="92" spans="1:8" s="9" customFormat="1" ht="15.75">
      <c r="A92" s="149"/>
      <c r="B92" s="22"/>
      <c r="C92" s="22" t="s">
        <v>146</v>
      </c>
      <c r="D92" s="22" t="s">
        <v>20</v>
      </c>
      <c r="E92" s="22"/>
      <c r="F92" s="147"/>
      <c r="G92" s="179">
        <v>20</v>
      </c>
      <c r="H92" s="137">
        <v>5</v>
      </c>
    </row>
    <row r="93" spans="1:11" ht="15.75">
      <c r="A93" s="145" t="s">
        <v>157</v>
      </c>
      <c r="B93" s="30"/>
      <c r="C93" s="30" t="s">
        <v>158</v>
      </c>
      <c r="D93" s="30"/>
      <c r="E93" s="30"/>
      <c r="F93" s="178"/>
      <c r="G93" s="166">
        <f>SUM(G94)</f>
        <v>50</v>
      </c>
      <c r="H93" s="174">
        <f>SUM(H94)</f>
        <v>200</v>
      </c>
      <c r="I93" s="46"/>
      <c r="J93" s="46"/>
      <c r="K93" s="46"/>
    </row>
    <row r="94" spans="1:11" ht="15.75">
      <c r="A94" s="149"/>
      <c r="B94" s="22" t="s">
        <v>322</v>
      </c>
      <c r="C94" s="22"/>
      <c r="D94" s="22" t="s">
        <v>191</v>
      </c>
      <c r="E94" s="22"/>
      <c r="F94" s="159"/>
      <c r="G94" s="161">
        <v>50</v>
      </c>
      <c r="H94" s="137">
        <v>200</v>
      </c>
      <c r="I94" s="46" t="s">
        <v>114</v>
      </c>
      <c r="J94" s="88">
        <f>SUM(H66+H97)</f>
        <v>19665</v>
      </c>
      <c r="K94" s="88" t="e">
        <f>SUM(#REF!+#REF!)</f>
        <v>#REF!</v>
      </c>
    </row>
    <row r="95" spans="1:12" ht="15.75">
      <c r="A95" s="139"/>
      <c r="B95" s="142"/>
      <c r="C95" s="140"/>
      <c r="D95" s="140"/>
      <c r="E95" s="140"/>
      <c r="F95" s="141"/>
      <c r="G95" s="153"/>
      <c r="H95" s="137"/>
      <c r="I95" s="46" t="s">
        <v>208</v>
      </c>
      <c r="J95" s="88">
        <f>SUM(H34)</f>
        <v>7477</v>
      </c>
      <c r="K95" s="88" t="e">
        <f>SUM(#REF!)</f>
        <v>#REF!</v>
      </c>
      <c r="L95" s="2"/>
    </row>
    <row r="96" spans="1:12" ht="14.25" customHeight="1">
      <c r="A96" s="192" t="s">
        <v>195</v>
      </c>
      <c r="B96" s="197"/>
      <c r="C96" s="193"/>
      <c r="D96" s="193"/>
      <c r="E96" s="193"/>
      <c r="F96" s="194"/>
      <c r="G96" s="195">
        <f aca="true" t="shared" si="2" ref="G96:H98">SUM(G97)</f>
        <v>2890</v>
      </c>
      <c r="H96" s="235">
        <f t="shared" si="2"/>
        <v>3497</v>
      </c>
      <c r="I96" s="46" t="s">
        <v>128</v>
      </c>
      <c r="J96" s="88">
        <f>SUM(H43)</f>
        <v>11820</v>
      </c>
      <c r="K96" s="88" t="e">
        <f>SUM(#REF!)</f>
        <v>#REF!</v>
      </c>
      <c r="L96" s="2"/>
    </row>
    <row r="97" spans="1:11" ht="15.75">
      <c r="A97" s="145" t="s">
        <v>114</v>
      </c>
      <c r="B97" s="30"/>
      <c r="C97" s="30" t="s">
        <v>154</v>
      </c>
      <c r="D97" s="30"/>
      <c r="E97" s="30"/>
      <c r="F97" s="30"/>
      <c r="G97" s="166">
        <f t="shared" si="2"/>
        <v>2890</v>
      </c>
      <c r="H97" s="174">
        <f t="shared" si="2"/>
        <v>3497</v>
      </c>
      <c r="I97" s="46" t="s">
        <v>142</v>
      </c>
      <c r="J97" s="88">
        <f>SUM(H11+H15+H19+H58+H89)</f>
        <v>2589</v>
      </c>
      <c r="K97" s="88" t="e">
        <f>SUM(#REF!+#REF!+#REF!+#REF!+#REF!)</f>
        <v>#REF!</v>
      </c>
    </row>
    <row r="98" spans="1:11" ht="15.75">
      <c r="A98" s="149"/>
      <c r="B98" s="22" t="s">
        <v>320</v>
      </c>
      <c r="C98" s="22"/>
      <c r="D98" s="22" t="s">
        <v>155</v>
      </c>
      <c r="E98" s="22"/>
      <c r="F98" s="22"/>
      <c r="G98" s="165">
        <f t="shared" si="2"/>
        <v>2890</v>
      </c>
      <c r="H98" s="164">
        <f t="shared" si="2"/>
        <v>3497</v>
      </c>
      <c r="I98" s="46" t="s">
        <v>149</v>
      </c>
      <c r="J98" s="88">
        <f>SUM(H25)</f>
        <v>11155</v>
      </c>
      <c r="K98" s="88" t="e">
        <f>SUM(#REF!)</f>
        <v>#REF!</v>
      </c>
    </row>
    <row r="99" spans="1:12" ht="15.75">
      <c r="A99" s="149"/>
      <c r="B99" s="22"/>
      <c r="C99" s="22"/>
      <c r="D99" s="22"/>
      <c r="E99" s="22" t="s">
        <v>156</v>
      </c>
      <c r="F99" s="22"/>
      <c r="G99" s="161">
        <v>2890</v>
      </c>
      <c r="H99" s="137">
        <v>3497</v>
      </c>
      <c r="I99" s="167" t="s">
        <v>153</v>
      </c>
      <c r="J99" s="88">
        <f>SUM(H27)</f>
        <v>20</v>
      </c>
      <c r="K99" s="88" t="e">
        <f>SUM(#REF!)</f>
        <v>#REF!</v>
      </c>
      <c r="L99" s="88"/>
    </row>
    <row r="100" spans="1:11" ht="15.75">
      <c r="A100" s="143"/>
      <c r="B100" s="157"/>
      <c r="C100" s="157"/>
      <c r="D100" s="157"/>
      <c r="E100" s="157"/>
      <c r="F100" s="157"/>
      <c r="G100" s="160" t="s">
        <v>249</v>
      </c>
      <c r="H100" s="137"/>
      <c r="I100" s="46" t="s">
        <v>157</v>
      </c>
      <c r="J100" s="88">
        <f>SUM(H93)</f>
        <v>200</v>
      </c>
      <c r="K100" s="88" t="e">
        <f>SUM(#REF!)</f>
        <v>#REF!</v>
      </c>
    </row>
    <row r="101" spans="1:12" ht="16.5" thickBot="1">
      <c r="A101" s="171" t="s">
        <v>192</v>
      </c>
      <c r="B101" s="175"/>
      <c r="C101" s="172"/>
      <c r="D101" s="172"/>
      <c r="E101" s="172"/>
      <c r="F101" s="172"/>
      <c r="G101" s="181">
        <f>SUM(G10+G18+G42+G57+G65+G88+G33+G96+G14)</f>
        <v>46825</v>
      </c>
      <c r="H101" s="279">
        <f>SUM(H10+H18+H42+H57+H65+H88+H33+H96+H14)</f>
        <v>69778</v>
      </c>
      <c r="I101" s="46" t="s">
        <v>159</v>
      </c>
      <c r="J101" s="88">
        <f>SUM(H83+H37+H29)</f>
        <v>16852</v>
      </c>
      <c r="K101" s="88" t="e">
        <f>SUM(#REF!+#REF!+#REF!)</f>
        <v>#REF!</v>
      </c>
      <c r="L101" s="2"/>
    </row>
    <row r="102" spans="1:12" ht="15.75">
      <c r="A102" s="8"/>
      <c r="B102" s="4"/>
      <c r="C102" s="6"/>
      <c r="D102" s="6"/>
      <c r="E102" s="6"/>
      <c r="F102" s="6"/>
      <c r="G102" s="54"/>
      <c r="J102" s="88">
        <f>SUM(J94:J101)</f>
        <v>69778</v>
      </c>
      <c r="K102" s="88" t="e">
        <f>SUM(K94:K101)</f>
        <v>#REF!</v>
      </c>
      <c r="L102" s="2"/>
    </row>
    <row r="103" spans="1:12" ht="15.75">
      <c r="A103" s="8"/>
      <c r="B103" s="4"/>
      <c r="C103" s="6"/>
      <c r="D103" s="6"/>
      <c r="E103" s="6"/>
      <c r="F103" s="6"/>
      <c r="G103" s="54"/>
      <c r="L103" s="2"/>
    </row>
    <row r="104" spans="1:12" ht="15.75">
      <c r="A104" s="8"/>
      <c r="B104" s="4"/>
      <c r="C104" s="6"/>
      <c r="D104" s="6"/>
      <c r="E104" s="6"/>
      <c r="F104" s="6"/>
      <c r="G104" s="54"/>
      <c r="L104" s="2"/>
    </row>
    <row r="105" spans="1:12" ht="15.75">
      <c r="A105" s="8"/>
      <c r="B105" s="4"/>
      <c r="C105" s="6"/>
      <c r="D105" s="6"/>
      <c r="E105" s="6"/>
      <c r="F105" s="6"/>
      <c r="G105" s="54"/>
      <c r="L105" s="2"/>
    </row>
    <row r="106" spans="1:12" ht="15.75">
      <c r="A106" s="8"/>
      <c r="B106" s="4"/>
      <c r="C106" s="6"/>
      <c r="D106" s="6"/>
      <c r="E106" s="6"/>
      <c r="F106" s="6"/>
      <c r="G106" s="54"/>
      <c r="L106" s="2"/>
    </row>
    <row r="107" spans="1:12" ht="15.75">
      <c r="A107" s="8"/>
      <c r="B107" s="4"/>
      <c r="C107" s="6"/>
      <c r="D107" s="6"/>
      <c r="E107" s="6"/>
      <c r="F107" s="6"/>
      <c r="G107" s="54"/>
      <c r="L107" s="2"/>
    </row>
    <row r="108" spans="1:12" ht="15.75">
      <c r="A108" s="8"/>
      <c r="B108" s="4"/>
      <c r="C108" s="6"/>
      <c r="D108" s="6"/>
      <c r="E108" s="6"/>
      <c r="F108" s="6"/>
      <c r="G108" s="54"/>
      <c r="L108" s="2"/>
    </row>
    <row r="109" spans="1:12" ht="15.75">
      <c r="A109" s="8"/>
      <c r="B109" s="4"/>
      <c r="C109" s="6"/>
      <c r="D109" s="6"/>
      <c r="E109" s="6"/>
      <c r="F109" s="6"/>
      <c r="G109" s="54"/>
      <c r="L109" s="2"/>
    </row>
    <row r="110" spans="9:11" ht="15.75">
      <c r="I110" s="46"/>
      <c r="J110" s="46"/>
      <c r="K110" s="46"/>
    </row>
    <row r="111" spans="9:11" ht="15.75">
      <c r="I111" s="46"/>
      <c r="J111" s="46"/>
      <c r="K111" s="46"/>
    </row>
    <row r="112" spans="9:11" ht="15.75">
      <c r="I112" s="46"/>
      <c r="J112" s="46"/>
      <c r="K112" s="46"/>
    </row>
    <row r="113" spans="9:11" ht="15.75">
      <c r="I113" s="46"/>
      <c r="J113" s="46"/>
      <c r="K113" s="46"/>
    </row>
    <row r="114" spans="9:11" ht="15.75">
      <c r="I114" s="46"/>
      <c r="J114" s="46"/>
      <c r="K114" s="46"/>
    </row>
    <row r="115" spans="1:10" s="22" customFormat="1" ht="15.75">
      <c r="A115" s="48"/>
      <c r="B115" s="48"/>
      <c r="C115" s="48"/>
      <c r="D115" s="48"/>
      <c r="E115" s="48"/>
      <c r="F115" s="48"/>
      <c r="G115" s="57"/>
      <c r="H115" s="50"/>
      <c r="I115" s="21"/>
      <c r="J115" s="55"/>
    </row>
    <row r="116" spans="9:14" ht="15.75">
      <c r="I116" s="21"/>
      <c r="J116" s="21"/>
      <c r="K116" s="43"/>
      <c r="L116" s="44"/>
      <c r="M116" s="22"/>
      <c r="N116" s="22"/>
    </row>
    <row r="117" spans="1:14" ht="22.5" customHeight="1">
      <c r="A117" s="9"/>
      <c r="B117" s="9"/>
      <c r="C117" s="9"/>
      <c r="D117" s="9"/>
      <c r="G117" s="9"/>
      <c r="H117" s="9"/>
      <c r="I117" s="21"/>
      <c r="J117" s="21"/>
      <c r="K117" s="43"/>
      <c r="L117" s="44"/>
      <c r="M117" s="22"/>
      <c r="N117" s="22"/>
    </row>
    <row r="118" spans="9:14" ht="15.75">
      <c r="I118" s="45"/>
      <c r="J118" s="33"/>
      <c r="K118" s="33"/>
      <c r="L118" s="24"/>
      <c r="M118" s="22"/>
      <c r="N118" s="22"/>
    </row>
    <row r="119" spans="3:12" s="9" customFormat="1" ht="15.75">
      <c r="C119" s="2"/>
      <c r="D119" s="2"/>
      <c r="E119" s="2"/>
      <c r="F119" s="2"/>
      <c r="G119" s="2"/>
      <c r="H119" s="2"/>
      <c r="L119" s="64"/>
    </row>
    <row r="120" spans="3:12" s="9" customFormat="1" ht="15.75">
      <c r="C120" s="2"/>
      <c r="D120" s="2"/>
      <c r="E120" s="2"/>
      <c r="F120" s="2"/>
      <c r="G120" s="2"/>
      <c r="H120" s="2"/>
      <c r="L120" s="64"/>
    </row>
    <row r="121" spans="3:12" s="9" customFormat="1" ht="15.75">
      <c r="C121" s="2"/>
      <c r="D121" s="2"/>
      <c r="E121" s="2"/>
      <c r="F121" s="2"/>
      <c r="G121" s="2"/>
      <c r="H121" s="2"/>
      <c r="L121" s="64"/>
    </row>
    <row r="122" spans="9:11" ht="15.75">
      <c r="I122" s="46"/>
      <c r="J122" s="46"/>
      <c r="K122" s="46"/>
    </row>
    <row r="123" spans="4:11" ht="15.75" customHeight="1">
      <c r="D123" s="18"/>
      <c r="I123" s="46"/>
      <c r="J123" s="46"/>
      <c r="K123" s="46"/>
    </row>
    <row r="124" spans="9:11" ht="15.75">
      <c r="I124" s="46"/>
      <c r="J124" s="46"/>
      <c r="K124" s="46"/>
    </row>
    <row r="125" spans="9:11" ht="15.75">
      <c r="I125" s="46"/>
      <c r="J125" s="46"/>
      <c r="K125" s="46"/>
    </row>
    <row r="126" spans="9:11" ht="15.75">
      <c r="I126" s="46"/>
      <c r="J126" s="46"/>
      <c r="K126" s="46"/>
    </row>
    <row r="127" spans="9:11" ht="15.75">
      <c r="I127" s="46"/>
      <c r="J127" s="46"/>
      <c r="K127" s="46"/>
    </row>
    <row r="128" spans="5:11" ht="15.75">
      <c r="E128" s="66"/>
      <c r="F128" s="66"/>
      <c r="I128" s="46"/>
      <c r="J128" s="46"/>
      <c r="K128" s="46"/>
    </row>
    <row r="129" spans="9:11" ht="15.75">
      <c r="I129" s="46"/>
      <c r="J129" s="46"/>
      <c r="K129" s="46"/>
    </row>
    <row r="130" spans="9:11" ht="15.75">
      <c r="I130" s="46"/>
      <c r="J130" s="46"/>
      <c r="K130" s="46"/>
    </row>
    <row r="131" spans="9:11" ht="15.75">
      <c r="I131" s="46"/>
      <c r="J131" s="46"/>
      <c r="K131" s="46"/>
    </row>
    <row r="132" spans="1:11" ht="15.75">
      <c r="A132" s="9"/>
      <c r="B132" s="9"/>
      <c r="C132" s="9"/>
      <c r="D132" s="9"/>
      <c r="E132" s="9"/>
      <c r="F132" s="9"/>
      <c r="I132" s="46"/>
      <c r="J132" s="46"/>
      <c r="K132" s="46"/>
    </row>
    <row r="133" spans="9:11" ht="15.75">
      <c r="I133" s="46"/>
      <c r="J133" s="46"/>
      <c r="K133" s="46"/>
    </row>
    <row r="134" spans="9:11" ht="15.75">
      <c r="I134" s="46"/>
      <c r="J134" s="46"/>
      <c r="K134" s="46"/>
    </row>
    <row r="135" spans="9:11" ht="15.75">
      <c r="I135" s="46"/>
      <c r="J135" s="46"/>
      <c r="K135" s="46"/>
    </row>
    <row r="136" spans="9:11" ht="15.75">
      <c r="I136" s="46"/>
      <c r="J136" s="46"/>
      <c r="K136" s="46"/>
    </row>
    <row r="137" spans="9:11" ht="15.75">
      <c r="I137" s="46"/>
      <c r="J137" s="46"/>
      <c r="K137" s="46"/>
    </row>
    <row r="138" spans="1:11" ht="15.75">
      <c r="A138" s="9"/>
      <c r="B138" s="9"/>
      <c r="C138" s="9"/>
      <c r="D138" s="9"/>
      <c r="E138" s="9"/>
      <c r="F138" s="9"/>
      <c r="I138" s="46"/>
      <c r="J138" s="46"/>
      <c r="K138" s="46"/>
    </row>
    <row r="139" spans="9:11" ht="15.75">
      <c r="I139" s="46"/>
      <c r="J139" s="46"/>
      <c r="K139" s="46"/>
    </row>
    <row r="140" spans="9:11" ht="15.75">
      <c r="I140" s="46"/>
      <c r="J140" s="46"/>
      <c r="K140" s="46"/>
    </row>
    <row r="141" spans="9:11" ht="15.75">
      <c r="I141" s="46"/>
      <c r="J141" s="46"/>
      <c r="K141" s="46"/>
    </row>
    <row r="142" spans="9:11" ht="15.75">
      <c r="I142" s="46"/>
      <c r="J142" s="46"/>
      <c r="K142" s="46"/>
    </row>
    <row r="143" spans="1:11" ht="15.75">
      <c r="A143" s="9"/>
      <c r="B143" s="9"/>
      <c r="C143" s="9"/>
      <c r="D143" s="9"/>
      <c r="I143" s="46"/>
      <c r="J143" s="46"/>
      <c r="K143" s="46"/>
    </row>
    <row r="144" spans="1:11" ht="15.75">
      <c r="A144" s="9"/>
      <c r="I144" s="46"/>
      <c r="J144" s="46"/>
      <c r="K144" s="46"/>
    </row>
    <row r="145" spans="1:11" ht="15.75">
      <c r="A145" s="9"/>
      <c r="I145" s="46"/>
      <c r="J145" s="46"/>
      <c r="K145" s="46"/>
    </row>
    <row r="146" spans="1:11" ht="15.75">
      <c r="A146" s="9"/>
      <c r="I146" s="46"/>
      <c r="J146" s="46"/>
      <c r="K146" s="46"/>
    </row>
    <row r="147" spans="1:11" ht="15.75">
      <c r="A147" s="9"/>
      <c r="I147" s="46"/>
      <c r="J147" s="46"/>
      <c r="K147" s="46"/>
    </row>
    <row r="148" spans="1:11" ht="15.75">
      <c r="A148" s="9"/>
      <c r="I148" s="46"/>
      <c r="J148" s="46"/>
      <c r="K148" s="46"/>
    </row>
    <row r="149" spans="1:11" ht="15.75">
      <c r="A149" s="9"/>
      <c r="I149" s="46"/>
      <c r="J149" s="46"/>
      <c r="K149" s="46"/>
    </row>
    <row r="150" spans="1:11" ht="15.75">
      <c r="A150" s="9"/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1:11" ht="15.75">
      <c r="A155" s="9"/>
      <c r="B155" s="9"/>
      <c r="C155" s="9"/>
      <c r="D155" s="9"/>
      <c r="E155" s="9"/>
      <c r="F155" s="9"/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9:11" ht="15.75"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9:11" ht="15.75">
      <c r="I162" s="46"/>
      <c r="J162" s="46"/>
      <c r="K162" s="46"/>
    </row>
    <row r="163" spans="9:11" ht="15.75"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9:11" ht="15.75">
      <c r="I166" s="46"/>
      <c r="J166" s="46"/>
      <c r="K166" s="46"/>
    </row>
    <row r="167" spans="9:11" ht="15.75"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1:11" ht="15.75">
      <c r="A170" s="9"/>
      <c r="B170" s="9"/>
      <c r="C170" s="9"/>
      <c r="D170" s="9"/>
      <c r="E170" s="9"/>
      <c r="F170" s="9"/>
      <c r="I170" s="46"/>
      <c r="J170" s="46"/>
      <c r="K170" s="46"/>
    </row>
    <row r="171" spans="9:11" ht="15.75"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9:11" ht="15.75">
      <c r="I174" s="46"/>
      <c r="J174" s="46"/>
      <c r="K174" s="46"/>
    </row>
    <row r="175" spans="1:11" ht="15.75">
      <c r="A175" s="9"/>
      <c r="B175" s="9"/>
      <c r="C175" s="9"/>
      <c r="D175" s="9"/>
      <c r="E175" s="9"/>
      <c r="F175" s="9"/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1:11" ht="15.75">
      <c r="A179" s="9"/>
      <c r="B179" s="9"/>
      <c r="C179" s="9"/>
      <c r="D179" s="9"/>
      <c r="E179" s="9"/>
      <c r="F179" s="9"/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1:11" ht="15.75">
      <c r="A182" s="9"/>
      <c r="B182" s="9"/>
      <c r="C182" s="9"/>
      <c r="D182" s="9"/>
      <c r="E182" s="9"/>
      <c r="F182" s="9"/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9:11" ht="15.75">
      <c r="I187" s="46"/>
      <c r="J187" s="46"/>
      <c r="K187" s="46"/>
    </row>
    <row r="188" spans="9:11" ht="15.75">
      <c r="I188" s="46"/>
      <c r="J188" s="46"/>
      <c r="K188" s="46"/>
    </row>
    <row r="189" spans="9:11" ht="15.75">
      <c r="I189" s="46"/>
      <c r="J189" s="46"/>
      <c r="K189" s="46"/>
    </row>
    <row r="190" spans="9:11" ht="15.75">
      <c r="I190" s="46"/>
      <c r="J190" s="46"/>
      <c r="K190" s="46"/>
    </row>
    <row r="191" spans="9:11" ht="15.75">
      <c r="I191" s="46"/>
      <c r="J191" s="46"/>
      <c r="K191" s="46"/>
    </row>
    <row r="192" spans="9:11" ht="15.75">
      <c r="I192" s="46"/>
      <c r="J192" s="46"/>
      <c r="K192" s="46"/>
    </row>
    <row r="193" spans="9:11" ht="15.75">
      <c r="I193" s="46"/>
      <c r="J193" s="46"/>
      <c r="K193" s="46"/>
    </row>
    <row r="194" spans="9:11" ht="15.75">
      <c r="I194" s="46"/>
      <c r="J194" s="46"/>
      <c r="K194" s="46"/>
    </row>
    <row r="195" spans="9:11" ht="15.75">
      <c r="I195" s="46"/>
      <c r="J195" s="46"/>
      <c r="K195" s="46"/>
    </row>
    <row r="196" spans="9:11" ht="15.75">
      <c r="I196" s="46"/>
      <c r="J196" s="46"/>
      <c r="K196" s="46"/>
    </row>
    <row r="197" spans="9:11" ht="15.75">
      <c r="I197" s="46"/>
      <c r="J197" s="46"/>
      <c r="K197" s="46"/>
    </row>
    <row r="198" spans="9:11" ht="15.75">
      <c r="I198" s="46"/>
      <c r="J198" s="46"/>
      <c r="K198" s="46"/>
    </row>
    <row r="199" spans="5:12" s="9" customFormat="1" ht="15.75">
      <c r="E199" s="67"/>
      <c r="F199" s="67"/>
      <c r="L199" s="64"/>
    </row>
    <row r="200" spans="5:11" ht="15.75">
      <c r="E200" s="68"/>
      <c r="F200" s="68"/>
      <c r="I200" s="47"/>
      <c r="J200" s="47"/>
      <c r="K200" s="47"/>
    </row>
    <row r="201" spans="5:8" ht="15.75">
      <c r="E201" s="68"/>
      <c r="F201" s="68"/>
      <c r="G201" s="68"/>
      <c r="H201" s="68"/>
    </row>
    <row r="202" spans="5:6" ht="15.75">
      <c r="E202" s="68"/>
      <c r="F202" s="68"/>
    </row>
    <row r="203" spans="5:12" s="9" customFormat="1" ht="15.75">
      <c r="E203" s="67"/>
      <c r="F203" s="67"/>
      <c r="L203" s="64"/>
    </row>
    <row r="204" spans="5:6" ht="15.75">
      <c r="E204" s="68"/>
      <c r="F204" s="68"/>
    </row>
    <row r="205" spans="5:6" ht="15.75">
      <c r="E205" s="68"/>
      <c r="F205" s="68"/>
    </row>
    <row r="206" spans="5:6" ht="15.75">
      <c r="E206" s="68"/>
      <c r="F206" s="68"/>
    </row>
    <row r="207" spans="5:12" s="9" customFormat="1" ht="15.75">
      <c r="E207" s="67"/>
      <c r="F207" s="67"/>
      <c r="L207" s="63"/>
    </row>
    <row r="208" spans="5:6" ht="15.75">
      <c r="E208" s="68"/>
      <c r="F208" s="68"/>
    </row>
    <row r="209" spans="5:6" ht="15.75">
      <c r="E209" s="68"/>
      <c r="F209" s="68"/>
    </row>
    <row r="210" spans="5:6" ht="15.75">
      <c r="E210" s="68"/>
      <c r="F210" s="68"/>
    </row>
    <row r="211" spans="5:6" ht="15.75">
      <c r="E211" s="68"/>
      <c r="F211" s="68"/>
    </row>
    <row r="212" spans="5:6" ht="15.75">
      <c r="E212" s="68"/>
      <c r="F212" s="68"/>
    </row>
    <row r="213" spans="5:6" ht="15.75">
      <c r="E213" s="68"/>
      <c r="F213" s="68"/>
    </row>
    <row r="214" spans="5:6" ht="15.75">
      <c r="E214" s="68"/>
      <c r="F214" s="68"/>
    </row>
    <row r="215" spans="5:6" ht="15.75">
      <c r="E215" s="68"/>
      <c r="F215" s="68"/>
    </row>
    <row r="216" spans="5:6" ht="15.75">
      <c r="E216" s="68"/>
      <c r="F216" s="68"/>
    </row>
    <row r="217" spans="5:12" s="9" customFormat="1" ht="15.75">
      <c r="E217" s="67"/>
      <c r="F217" s="67"/>
      <c r="L217" s="63"/>
    </row>
    <row r="218" spans="5:6" ht="15.75">
      <c r="E218" s="68"/>
      <c r="F218" s="68"/>
    </row>
    <row r="219" spans="5:6" ht="15.75">
      <c r="E219" s="68"/>
      <c r="F219" s="68"/>
    </row>
    <row r="220" spans="5:6" ht="15.75">
      <c r="E220" s="68"/>
      <c r="F220" s="68"/>
    </row>
    <row r="221" spans="5:6" ht="15.75">
      <c r="E221" s="68"/>
      <c r="F221" s="68"/>
    </row>
    <row r="222" spans="5:6" ht="15.75">
      <c r="E222" s="68"/>
      <c r="F222" s="68"/>
    </row>
    <row r="223" spans="5:6" ht="15.75">
      <c r="E223" s="68"/>
      <c r="F223" s="68"/>
    </row>
    <row r="224" spans="5:6" ht="15.75">
      <c r="E224" s="68"/>
      <c r="F224" s="68"/>
    </row>
    <row r="225" spans="5:6" ht="15.75">
      <c r="E225" s="68"/>
      <c r="F225" s="68"/>
    </row>
    <row r="226" spans="5:6" ht="15.75">
      <c r="E226" s="68"/>
      <c r="F226" s="68"/>
    </row>
    <row r="227" spans="5:6" ht="15.75">
      <c r="E227" s="68"/>
      <c r="F227" s="68"/>
    </row>
    <row r="228" spans="5:12" s="9" customFormat="1" ht="15.75">
      <c r="E228" s="67"/>
      <c r="F228" s="67"/>
      <c r="L228" s="63"/>
    </row>
    <row r="229" spans="5:6" ht="15.75">
      <c r="E229" s="68"/>
      <c r="F229" s="68"/>
    </row>
    <row r="230" spans="5:6" ht="15.75">
      <c r="E230" s="68"/>
      <c r="F230" s="68"/>
    </row>
    <row r="231" spans="5:6" ht="15.75">
      <c r="E231" s="68"/>
      <c r="F231" s="68"/>
    </row>
    <row r="232" spans="5:6" ht="15.75">
      <c r="E232" s="68"/>
      <c r="F232" s="68"/>
    </row>
    <row r="233" spans="5:6" ht="15.75">
      <c r="E233" s="68"/>
      <c r="F233" s="68"/>
    </row>
    <row r="234" spans="5:6" ht="15.75">
      <c r="E234" s="68"/>
      <c r="F234" s="68"/>
    </row>
    <row r="235" spans="5:12" s="9" customFormat="1" ht="15.75">
      <c r="E235" s="67"/>
      <c r="F235" s="67"/>
      <c r="L235" s="63"/>
    </row>
    <row r="236" spans="5:6" ht="15.75">
      <c r="E236" s="68"/>
      <c r="F236" s="68"/>
    </row>
    <row r="237" spans="5:6" ht="15.75">
      <c r="E237" s="68"/>
      <c r="F237" s="68"/>
    </row>
    <row r="238" spans="5:6" ht="15.75">
      <c r="E238" s="68"/>
      <c r="F238" s="68"/>
    </row>
    <row r="239" spans="5:6" ht="15.75">
      <c r="E239" s="68"/>
      <c r="F239" s="68"/>
    </row>
    <row r="240" spans="5:6" ht="15.75">
      <c r="E240" s="68"/>
      <c r="F240" s="68"/>
    </row>
    <row r="241" spans="5:6" ht="15.75">
      <c r="E241" s="68"/>
      <c r="F241" s="68"/>
    </row>
    <row r="242" spans="5:6" ht="15.75">
      <c r="E242" s="68"/>
      <c r="F242" s="68"/>
    </row>
    <row r="243" spans="5:6" ht="15.75">
      <c r="E243" s="68"/>
      <c r="F243" s="68"/>
    </row>
    <row r="244" spans="5:6" ht="15.75">
      <c r="E244" s="68"/>
      <c r="F244" s="68"/>
    </row>
    <row r="245" spans="5:6" ht="15.75">
      <c r="E245" s="68"/>
      <c r="F245" s="68"/>
    </row>
    <row r="246" spans="5:6" ht="15.75">
      <c r="E246" s="68"/>
      <c r="F246" s="68"/>
    </row>
    <row r="247" spans="5:6" ht="15.75">
      <c r="E247" s="68"/>
      <c r="F247" s="68"/>
    </row>
    <row r="248" spans="5:6" ht="15.75">
      <c r="E248" s="68"/>
      <c r="F248" s="68"/>
    </row>
    <row r="249" spans="5:6" ht="15.75">
      <c r="E249" s="68"/>
      <c r="F249" s="68"/>
    </row>
    <row r="250" spans="5:6" ht="15.75">
      <c r="E250" s="68"/>
      <c r="F250" s="68"/>
    </row>
    <row r="251" spans="5:6" ht="15.75">
      <c r="E251" s="68"/>
      <c r="F251" s="68"/>
    </row>
    <row r="252" spans="5:6" ht="15.75">
      <c r="E252" s="68"/>
      <c r="F252" s="68"/>
    </row>
    <row r="253" spans="5:6" ht="15.75">
      <c r="E253" s="68"/>
      <c r="F253" s="68"/>
    </row>
    <row r="254" spans="5:6" ht="15.75">
      <c r="E254" s="68"/>
      <c r="F254" s="68"/>
    </row>
    <row r="255" spans="5:6" ht="15.75">
      <c r="E255" s="68"/>
      <c r="F255" s="68"/>
    </row>
    <row r="256" spans="5:6" ht="15.75">
      <c r="E256" s="68"/>
      <c r="F256" s="68"/>
    </row>
    <row r="257" spans="5:6" ht="15.75">
      <c r="E257" s="68"/>
      <c r="F257" s="68"/>
    </row>
    <row r="258" spans="5:6" ht="15.75">
      <c r="E258" s="68"/>
      <c r="F258" s="68"/>
    </row>
    <row r="259" spans="5:6" ht="15.75">
      <c r="E259" s="68"/>
      <c r="F259" s="68"/>
    </row>
    <row r="260" spans="5:6" ht="15.75">
      <c r="E260" s="68"/>
      <c r="F260" s="68"/>
    </row>
    <row r="261" spans="5:6" ht="15.75">
      <c r="E261" s="68"/>
      <c r="F261" s="68"/>
    </row>
    <row r="262" spans="5:6" ht="15.75">
      <c r="E262" s="68"/>
      <c r="F262" s="68"/>
    </row>
    <row r="263" spans="5:11" ht="15.75">
      <c r="E263" s="68"/>
      <c r="F263" s="68"/>
      <c r="I263" s="22"/>
      <c r="J263" s="22"/>
      <c r="K263" s="22"/>
    </row>
    <row r="264" spans="5:11" ht="15.75">
      <c r="E264" s="68"/>
      <c r="F264" s="68"/>
      <c r="I264" s="22"/>
      <c r="J264" s="22"/>
      <c r="K264" s="22"/>
    </row>
    <row r="265" spans="5:12" s="9" customFormat="1" ht="15.75">
      <c r="E265" s="67"/>
      <c r="F265" s="67"/>
      <c r="I265" s="30"/>
      <c r="J265" s="30"/>
      <c r="K265" s="30"/>
      <c r="L265" s="63"/>
    </row>
    <row r="266" spans="5:11" ht="15.75">
      <c r="E266" s="68"/>
      <c r="F266" s="68"/>
      <c r="I266" s="22"/>
      <c r="J266" s="22"/>
      <c r="K266" s="22"/>
    </row>
    <row r="267" spans="5:11" ht="15.75">
      <c r="E267" s="68"/>
      <c r="F267" s="68"/>
      <c r="I267" s="22"/>
      <c r="J267" s="22"/>
      <c r="K267" s="22"/>
    </row>
    <row r="269" spans="5:12" s="9" customFormat="1" ht="15.75">
      <c r="E269" s="67"/>
      <c r="F269" s="67"/>
      <c r="L269" s="63"/>
    </row>
    <row r="270" spans="5:6" ht="15.75">
      <c r="E270" s="68"/>
      <c r="F270" s="68"/>
    </row>
    <row r="271" spans="5:6" ht="15.75">
      <c r="E271" s="68"/>
      <c r="F271" s="68"/>
    </row>
    <row r="272" spans="5:6" ht="15.75">
      <c r="E272" s="68"/>
      <c r="F272" s="68"/>
    </row>
    <row r="273" spans="5:12" s="9" customFormat="1" ht="15.75">
      <c r="E273" s="67"/>
      <c r="F273" s="67"/>
      <c r="L273" s="63"/>
    </row>
    <row r="274" spans="5:6" ht="15.75">
      <c r="E274" s="68"/>
      <c r="F274" s="68"/>
    </row>
    <row r="275" spans="5:6" ht="15.75">
      <c r="E275" s="68"/>
      <c r="F275" s="68"/>
    </row>
    <row r="276" spans="5:6" ht="15.75">
      <c r="E276" s="68"/>
      <c r="F276" s="68"/>
    </row>
    <row r="277" spans="5:6" ht="15.75">
      <c r="E277" s="68"/>
      <c r="F277" s="68"/>
    </row>
    <row r="278" spans="5:12" s="9" customFormat="1" ht="15.75">
      <c r="E278" s="67"/>
      <c r="F278" s="67"/>
      <c r="G278" s="67"/>
      <c r="L278" s="63"/>
    </row>
    <row r="279" spans="5:6" ht="15.75">
      <c r="E279" s="68"/>
      <c r="F279" s="68"/>
    </row>
    <row r="280" spans="5:6" ht="15.75">
      <c r="E280" s="68"/>
      <c r="F280" s="68"/>
    </row>
    <row r="281" spans="5:6" ht="15.75">
      <c r="E281" s="68"/>
      <c r="F281" s="68"/>
    </row>
    <row r="282" spans="5:12" s="9" customFormat="1" ht="15.75">
      <c r="E282" s="67"/>
      <c r="F282" s="67"/>
      <c r="G282" s="67"/>
      <c r="L282" s="63"/>
    </row>
    <row r="283" spans="5:6" ht="15.75">
      <c r="E283" s="68"/>
      <c r="F283" s="68"/>
    </row>
    <row r="284" spans="5:6" ht="15.75">
      <c r="E284" s="68"/>
      <c r="F284" s="68"/>
    </row>
    <row r="285" spans="5:6" ht="15.75">
      <c r="E285" s="68"/>
      <c r="F285" s="68"/>
    </row>
    <row r="286" spans="5:6" ht="15.75">
      <c r="E286" s="68"/>
      <c r="F286" s="68"/>
    </row>
    <row r="287" spans="5:12" s="9" customFormat="1" ht="15.75">
      <c r="E287" s="67"/>
      <c r="F287" s="67"/>
      <c r="L287" s="63"/>
    </row>
    <row r="288" spans="5:6" ht="15.75">
      <c r="E288" s="68"/>
      <c r="F288" s="68"/>
    </row>
    <row r="289" spans="5:6" ht="15.75">
      <c r="E289" s="68"/>
      <c r="F289" s="68"/>
    </row>
    <row r="291" spans="5:6" ht="15.75">
      <c r="E291" s="68"/>
      <c r="F291" s="68"/>
    </row>
    <row r="292" spans="5:12" s="9" customFormat="1" ht="15.75">
      <c r="E292" s="67"/>
      <c r="F292" s="67"/>
      <c r="L292" s="63"/>
    </row>
    <row r="293" spans="5:6" ht="15.75">
      <c r="E293" s="68"/>
      <c r="F293" s="68"/>
    </row>
    <row r="294" spans="5:6" ht="15.75">
      <c r="E294" s="68"/>
      <c r="F294" s="68"/>
    </row>
    <row r="295" spans="5:6" ht="15.75">
      <c r="E295" s="68"/>
      <c r="F295" s="68"/>
    </row>
    <row r="296" spans="5:12" s="9" customFormat="1" ht="15.75">
      <c r="E296" s="67"/>
      <c r="F296" s="67"/>
      <c r="L296" s="63"/>
    </row>
    <row r="297" spans="5:11" ht="15.75">
      <c r="E297" s="68"/>
      <c r="F297" s="68"/>
      <c r="I297" s="45"/>
      <c r="J297" s="45"/>
      <c r="K297" s="45"/>
    </row>
    <row r="298" spans="5:6" ht="15.75">
      <c r="E298" s="68"/>
      <c r="F298" s="68"/>
    </row>
    <row r="301" spans="5:6" ht="23.25" customHeight="1">
      <c r="E301" s="69"/>
      <c r="F301" s="69"/>
    </row>
  </sheetData>
  <sheetProtection/>
  <mergeCells count="6">
    <mergeCell ref="G8:H8"/>
    <mergeCell ref="E4:F4"/>
    <mergeCell ref="E5:F5"/>
    <mergeCell ref="E6:F6"/>
    <mergeCell ref="E1:H1"/>
    <mergeCell ref="E2:H2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3"/>
  <sheetViews>
    <sheetView zoomScalePageLayoutView="0" workbookViewId="0" topLeftCell="A1">
      <selection activeCell="E2" sqref="E2:H2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6.421875" style="2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63" customWidth="1"/>
    <col min="13" max="16384" width="9.140625" style="2" customWidth="1"/>
  </cols>
  <sheetData>
    <row r="1" spans="5:12" ht="24" customHeight="1">
      <c r="E1" s="365" t="s">
        <v>335</v>
      </c>
      <c r="F1" s="365"/>
      <c r="G1" s="365"/>
      <c r="H1" s="365"/>
      <c r="I1" s="22"/>
      <c r="J1" s="24"/>
      <c r="L1" s="2"/>
    </row>
    <row r="2" spans="5:12" ht="24" customHeight="1">
      <c r="E2" s="354" t="s">
        <v>345</v>
      </c>
      <c r="F2" s="354"/>
      <c r="G2" s="354"/>
      <c r="H2" s="354"/>
      <c r="I2" s="22"/>
      <c r="J2" s="24"/>
      <c r="L2" s="2"/>
    </row>
    <row r="3" spans="5:12" ht="24" customHeight="1" thickBot="1">
      <c r="E3" s="127"/>
      <c r="F3" s="127"/>
      <c r="G3" s="127"/>
      <c r="H3" s="127"/>
      <c r="I3" s="22"/>
      <c r="J3" s="24"/>
      <c r="L3" s="2"/>
    </row>
    <row r="4" spans="5:12" ht="16.5" thickBot="1">
      <c r="E4" s="370" t="s">
        <v>225</v>
      </c>
      <c r="F4" s="370"/>
      <c r="G4" s="50"/>
      <c r="H4" s="50"/>
      <c r="I4" s="22"/>
      <c r="J4" s="24"/>
      <c r="L4" s="280"/>
    </row>
    <row r="5" spans="5:12" ht="15.75">
      <c r="E5" s="370" t="s">
        <v>256</v>
      </c>
      <c r="F5" s="370"/>
      <c r="G5" s="50"/>
      <c r="H5" s="50"/>
      <c r="I5" s="22"/>
      <c r="J5" s="24"/>
      <c r="L5" s="2"/>
    </row>
    <row r="6" spans="5:12" ht="15.75">
      <c r="E6" s="56"/>
      <c r="F6" s="50"/>
      <c r="G6" s="50"/>
      <c r="H6" s="50"/>
      <c r="I6" s="22"/>
      <c r="J6" s="24"/>
      <c r="L6" s="2"/>
    </row>
    <row r="7" spans="5:12" ht="16.5" thickBot="1">
      <c r="E7" s="10"/>
      <c r="F7" s="10"/>
      <c r="G7" s="10"/>
      <c r="H7" s="10"/>
      <c r="I7" s="22"/>
      <c r="J7" s="24"/>
      <c r="L7" s="2"/>
    </row>
    <row r="8" spans="1:12" ht="30" customHeight="1">
      <c r="A8" s="41"/>
      <c r="B8" s="42"/>
      <c r="C8" s="42"/>
      <c r="D8" s="42"/>
      <c r="E8" s="42"/>
      <c r="F8" s="42"/>
      <c r="G8" s="368" t="s">
        <v>248</v>
      </c>
      <c r="H8" s="369"/>
      <c r="I8" s="49"/>
      <c r="J8" s="70"/>
      <c r="L8" s="2"/>
    </row>
    <row r="9" spans="1:10" s="22" customFormat="1" ht="44.25" customHeight="1">
      <c r="A9" s="245"/>
      <c r="B9" s="180"/>
      <c r="C9" s="180"/>
      <c r="D9" s="180"/>
      <c r="E9" s="180" t="s">
        <v>196</v>
      </c>
      <c r="F9" s="177"/>
      <c r="G9" s="136" t="s">
        <v>291</v>
      </c>
      <c r="H9" s="176" t="s">
        <v>263</v>
      </c>
      <c r="I9" s="71"/>
      <c r="J9" s="72"/>
    </row>
    <row r="10" spans="1:14" ht="22.5" customHeight="1">
      <c r="A10" s="192" t="s">
        <v>114</v>
      </c>
      <c r="B10" s="236"/>
      <c r="C10" s="236" t="s">
        <v>115</v>
      </c>
      <c r="D10" s="236"/>
      <c r="E10" s="233"/>
      <c r="F10" s="246"/>
      <c r="G10" s="248">
        <f>SUM(G11:G11)</f>
        <v>9563</v>
      </c>
      <c r="H10" s="339">
        <f>SUM(H11:H12)</f>
        <v>19665</v>
      </c>
      <c r="I10" s="21"/>
      <c r="J10" s="21"/>
      <c r="K10" s="43"/>
      <c r="L10" s="44"/>
      <c r="M10" s="22"/>
      <c r="N10" s="22"/>
    </row>
    <row r="11" spans="1:14" ht="15.75">
      <c r="A11" s="149"/>
      <c r="B11" s="22" t="s">
        <v>116</v>
      </c>
      <c r="C11" s="22"/>
      <c r="D11" s="22" t="s">
        <v>117</v>
      </c>
      <c r="E11" s="22"/>
      <c r="F11" s="159"/>
      <c r="G11" s="249">
        <v>9563</v>
      </c>
      <c r="H11" s="184">
        <f>'2. bevételek'!H67</f>
        <v>16118</v>
      </c>
      <c r="I11" s="45"/>
      <c r="J11" s="33"/>
      <c r="K11" s="33"/>
      <c r="L11" s="24"/>
      <c r="M11" s="22"/>
      <c r="N11" s="22"/>
    </row>
    <row r="12" spans="1:14" ht="15.75">
      <c r="A12" s="149"/>
      <c r="B12" s="22" t="s">
        <v>320</v>
      </c>
      <c r="C12" s="22"/>
      <c r="D12" s="22" t="s">
        <v>155</v>
      </c>
      <c r="E12" s="22"/>
      <c r="F12" s="159"/>
      <c r="G12" s="249">
        <v>0</v>
      </c>
      <c r="H12" s="184">
        <f>SUM('2. bevételek'!H98+'2. bevételek'!H81)</f>
        <v>3547</v>
      </c>
      <c r="I12" s="45"/>
      <c r="J12" s="33"/>
      <c r="K12" s="33"/>
      <c r="L12" s="24"/>
      <c r="M12" s="22"/>
      <c r="N12" s="22"/>
    </row>
    <row r="13" spans="1:14" ht="15.75">
      <c r="A13" s="192" t="s">
        <v>208</v>
      </c>
      <c r="B13" s="233"/>
      <c r="C13" s="236" t="s">
        <v>286</v>
      </c>
      <c r="D13" s="233"/>
      <c r="E13" s="233"/>
      <c r="F13" s="234"/>
      <c r="G13" s="250">
        <f>SUM(G14)</f>
        <v>0</v>
      </c>
      <c r="H13" s="339">
        <f>SUM(H14)</f>
        <v>7477</v>
      </c>
      <c r="I13" s="45"/>
      <c r="J13" s="33"/>
      <c r="K13" s="33"/>
      <c r="L13" s="24"/>
      <c r="M13" s="22"/>
      <c r="N13" s="22"/>
    </row>
    <row r="14" spans="1:14" ht="15.75">
      <c r="A14" s="145"/>
      <c r="B14" s="22" t="s">
        <v>287</v>
      </c>
      <c r="C14" s="22"/>
      <c r="D14" s="22" t="s">
        <v>288</v>
      </c>
      <c r="E14" s="22"/>
      <c r="F14" s="159"/>
      <c r="G14" s="249">
        <v>0</v>
      </c>
      <c r="H14" s="184">
        <f>'2. bevételek'!H35</f>
        <v>7477</v>
      </c>
      <c r="I14" s="45"/>
      <c r="J14" s="33"/>
      <c r="K14" s="33"/>
      <c r="L14" s="24"/>
      <c r="M14" s="22"/>
      <c r="N14" s="22"/>
    </row>
    <row r="15" spans="1:11" ht="15.75">
      <c r="A15" s="192" t="s">
        <v>128</v>
      </c>
      <c r="B15" s="236"/>
      <c r="C15" s="236" t="s">
        <v>127</v>
      </c>
      <c r="D15" s="236"/>
      <c r="E15" s="236"/>
      <c r="F15" s="247"/>
      <c r="G15" s="250">
        <f>SUM(G16:G17)</f>
        <v>10230</v>
      </c>
      <c r="H15" s="339">
        <f>SUM(H16:H17)</f>
        <v>11820</v>
      </c>
      <c r="I15" s="46"/>
      <c r="J15" s="46"/>
      <c r="K15" s="46"/>
    </row>
    <row r="16" spans="1:11" ht="15.75">
      <c r="A16" s="149"/>
      <c r="B16" s="22" t="s">
        <v>129</v>
      </c>
      <c r="C16" s="22"/>
      <c r="D16" s="22" t="s">
        <v>130</v>
      </c>
      <c r="E16" s="22"/>
      <c r="F16" s="159"/>
      <c r="G16" s="251">
        <v>9200</v>
      </c>
      <c r="H16" s="184">
        <f>'2. bevételek'!H44</f>
        <v>10000</v>
      </c>
      <c r="I16" s="46"/>
      <c r="J16" s="46"/>
      <c r="K16" s="46"/>
    </row>
    <row r="17" spans="1:11" ht="15.75">
      <c r="A17" s="145"/>
      <c r="B17" s="22" t="s">
        <v>131</v>
      </c>
      <c r="C17" s="22"/>
      <c r="D17" s="22" t="s">
        <v>132</v>
      </c>
      <c r="E17" s="22"/>
      <c r="F17" s="159"/>
      <c r="G17" s="251">
        <v>1030</v>
      </c>
      <c r="H17" s="184">
        <f>'2. bevételek'!H47</f>
        <v>1820</v>
      </c>
      <c r="I17" s="46"/>
      <c r="J17" s="46"/>
      <c r="K17" s="46"/>
    </row>
    <row r="18" spans="1:11" ht="15.75">
      <c r="A18" s="192" t="s">
        <v>142</v>
      </c>
      <c r="B18" s="236"/>
      <c r="C18" s="236" t="s">
        <v>143</v>
      </c>
      <c r="D18" s="236"/>
      <c r="E18" s="236"/>
      <c r="F18" s="247"/>
      <c r="G18" s="250">
        <f>SUM(G19:G25)</f>
        <v>2354</v>
      </c>
      <c r="H18" s="339">
        <f>SUM(H19:H25)</f>
        <v>2589</v>
      </c>
      <c r="I18" s="46"/>
      <c r="J18" s="46"/>
      <c r="K18" s="46"/>
    </row>
    <row r="19" spans="1:11" ht="15.75">
      <c r="A19" s="277"/>
      <c r="B19" s="278"/>
      <c r="C19" s="22" t="s">
        <v>293</v>
      </c>
      <c r="D19" s="22" t="s">
        <v>294</v>
      </c>
      <c r="E19" s="22"/>
      <c r="F19" s="159"/>
      <c r="G19" s="249">
        <v>0</v>
      </c>
      <c r="H19" s="184">
        <f>'2. bevételek'!H16</f>
        <v>257</v>
      </c>
      <c r="I19" s="46"/>
      <c r="J19" s="46"/>
      <c r="K19" s="46"/>
    </row>
    <row r="20" spans="1:11" ht="15.75">
      <c r="A20" s="145"/>
      <c r="B20" s="30"/>
      <c r="C20" s="22" t="s">
        <v>273</v>
      </c>
      <c r="D20" s="22" t="s">
        <v>278</v>
      </c>
      <c r="E20" s="22"/>
      <c r="F20" s="159"/>
      <c r="G20" s="251">
        <v>0</v>
      </c>
      <c r="H20" s="183">
        <f>'2. bevételek'!H90+'2. bevételek'!H20+'2. bevételek'!H59</f>
        <v>2113</v>
      </c>
      <c r="I20" s="46"/>
      <c r="J20" s="46"/>
      <c r="K20" s="46"/>
    </row>
    <row r="21" spans="1:11" ht="15.75">
      <c r="A21" s="149"/>
      <c r="B21" s="22"/>
      <c r="C21" s="22" t="s">
        <v>241</v>
      </c>
      <c r="D21" s="22" t="s">
        <v>242</v>
      </c>
      <c r="E21" s="22"/>
      <c r="F21" s="159"/>
      <c r="G21" s="251">
        <v>40</v>
      </c>
      <c r="H21" s="184">
        <f>'2. bevételek'!H21+'2. bevételek'!H62</f>
        <v>20</v>
      </c>
      <c r="I21" s="46"/>
      <c r="J21" s="46"/>
      <c r="K21" s="46"/>
    </row>
    <row r="22" spans="1:11" ht="15.75">
      <c r="A22" s="149"/>
      <c r="B22" s="22"/>
      <c r="C22" s="22" t="s">
        <v>144</v>
      </c>
      <c r="D22" s="22" t="s">
        <v>145</v>
      </c>
      <c r="E22" s="22"/>
      <c r="F22" s="159"/>
      <c r="G22" s="249">
        <v>1700</v>
      </c>
      <c r="H22" s="184">
        <v>0</v>
      </c>
      <c r="I22" s="46"/>
      <c r="J22" s="46"/>
      <c r="K22" s="46"/>
    </row>
    <row r="23" spans="1:11" ht="15.75">
      <c r="A23" s="149"/>
      <c r="B23" s="22"/>
      <c r="C23" s="22" t="s">
        <v>146</v>
      </c>
      <c r="D23" s="22" t="s">
        <v>20</v>
      </c>
      <c r="E23" s="22"/>
      <c r="F23" s="159"/>
      <c r="G23" s="249">
        <v>214</v>
      </c>
      <c r="H23" s="184">
        <f>'2. bevételek'!H92+'2. bevételek'!H22</f>
        <v>149</v>
      </c>
      <c r="I23" s="167"/>
      <c r="J23" s="46"/>
      <c r="K23" s="46"/>
    </row>
    <row r="24" spans="1:11" ht="15.75">
      <c r="A24" s="149"/>
      <c r="B24" s="22"/>
      <c r="C24" s="22" t="s">
        <v>299</v>
      </c>
      <c r="D24" s="22" t="s">
        <v>302</v>
      </c>
      <c r="E24" s="22"/>
      <c r="F24" s="22"/>
      <c r="G24" s="161">
        <f>SUM('2. bevételek'!G23)</f>
        <v>0</v>
      </c>
      <c r="H24" s="184">
        <f>SUM('2. bevételek'!H23)</f>
        <v>50</v>
      </c>
      <c r="I24" s="46"/>
      <c r="J24" s="46"/>
      <c r="K24" s="46"/>
    </row>
    <row r="25" spans="1:11" ht="15.75">
      <c r="A25" s="149"/>
      <c r="B25" s="22"/>
      <c r="C25" s="22" t="s">
        <v>275</v>
      </c>
      <c r="D25" s="22" t="s">
        <v>147</v>
      </c>
      <c r="E25" s="22"/>
      <c r="F25" s="159"/>
      <c r="G25" s="249">
        <v>400</v>
      </c>
      <c r="H25" s="184">
        <f>'2. bevételek'!H63+'2. bevételek'!H24+'2. bevételek'!H12</f>
        <v>0</v>
      </c>
      <c r="I25" s="46"/>
      <c r="J25" s="46"/>
      <c r="K25" s="46"/>
    </row>
    <row r="26" spans="1:11" ht="15.75">
      <c r="A26" s="192" t="s">
        <v>149</v>
      </c>
      <c r="B26" s="236"/>
      <c r="C26" s="236" t="s">
        <v>150</v>
      </c>
      <c r="D26" s="236"/>
      <c r="E26" s="236"/>
      <c r="F26" s="247"/>
      <c r="G26" s="250">
        <f>SUM(G27:G27)</f>
        <v>13500</v>
      </c>
      <c r="H26" s="339">
        <f>SUM(H27:H27)</f>
        <v>11155</v>
      </c>
      <c r="I26" s="46"/>
      <c r="J26" s="46"/>
      <c r="K26" s="46"/>
    </row>
    <row r="27" spans="1:11" ht="15.75">
      <c r="A27" s="149"/>
      <c r="B27" s="22" t="s">
        <v>151</v>
      </c>
      <c r="C27" s="22"/>
      <c r="D27" s="22" t="s">
        <v>152</v>
      </c>
      <c r="E27" s="22"/>
      <c r="F27" s="159"/>
      <c r="G27" s="249">
        <v>13500</v>
      </c>
      <c r="H27" s="184">
        <f>'2. bevételek'!H26</f>
        <v>11155</v>
      </c>
      <c r="I27" s="46"/>
      <c r="J27" s="46"/>
      <c r="K27" s="46"/>
    </row>
    <row r="28" spans="1:11" ht="15.75">
      <c r="A28" s="192" t="s">
        <v>153</v>
      </c>
      <c r="B28" s="236"/>
      <c r="C28" s="236" t="s">
        <v>154</v>
      </c>
      <c r="D28" s="236"/>
      <c r="E28" s="236"/>
      <c r="F28" s="247"/>
      <c r="G28" s="250">
        <f>SUM(G29:G29)</f>
        <v>2890</v>
      </c>
      <c r="H28" s="339">
        <f>SUM(H29:H29)</f>
        <v>20</v>
      </c>
      <c r="I28" s="46"/>
      <c r="J28" s="46"/>
      <c r="K28" s="46"/>
    </row>
    <row r="29" spans="1:11" ht="15.75">
      <c r="A29" s="149"/>
      <c r="B29" s="22" t="s">
        <v>276</v>
      </c>
      <c r="C29" s="22"/>
      <c r="D29" s="22" t="s">
        <v>277</v>
      </c>
      <c r="E29" s="22"/>
      <c r="F29" s="159"/>
      <c r="G29" s="161">
        <v>2890</v>
      </c>
      <c r="H29" s="184">
        <f>SUM('2. bevételek'!H28)</f>
        <v>20</v>
      </c>
      <c r="I29" s="46"/>
      <c r="J29" s="46"/>
      <c r="K29" s="46"/>
    </row>
    <row r="30" spans="1:11" ht="15.75">
      <c r="A30" s="192" t="s">
        <v>157</v>
      </c>
      <c r="B30" s="236"/>
      <c r="C30" s="236" t="s">
        <v>158</v>
      </c>
      <c r="D30" s="236"/>
      <c r="E30" s="236"/>
      <c r="F30" s="247"/>
      <c r="G30" s="253">
        <f>SUM(G31)</f>
        <v>50</v>
      </c>
      <c r="H30" s="339">
        <f>SUM(H31)</f>
        <v>200</v>
      </c>
      <c r="I30" s="46"/>
      <c r="J30" s="46"/>
      <c r="K30" s="46"/>
    </row>
    <row r="31" spans="1:11" ht="15.75">
      <c r="A31" s="149"/>
      <c r="B31" s="22" t="s">
        <v>190</v>
      </c>
      <c r="C31" s="22"/>
      <c r="D31" s="22" t="s">
        <v>191</v>
      </c>
      <c r="E31" s="22"/>
      <c r="F31" s="159"/>
      <c r="G31" s="161">
        <v>50</v>
      </c>
      <c r="H31" s="184">
        <f>'2. bevételek'!H94</f>
        <v>200</v>
      </c>
      <c r="I31" s="46"/>
      <c r="J31" s="46"/>
      <c r="K31" s="46"/>
    </row>
    <row r="32" spans="1:11" ht="15.75">
      <c r="A32" s="192" t="s">
        <v>159</v>
      </c>
      <c r="B32" s="236"/>
      <c r="C32" s="236" t="s">
        <v>160</v>
      </c>
      <c r="D32" s="236"/>
      <c r="E32" s="236"/>
      <c r="F32" s="247"/>
      <c r="G32" s="253">
        <f>SUM(G33)</f>
        <v>8238</v>
      </c>
      <c r="H32" s="339">
        <f>SUM(H33)</f>
        <v>16852</v>
      </c>
      <c r="I32" s="46"/>
      <c r="J32" s="46"/>
      <c r="K32" s="46"/>
    </row>
    <row r="33" spans="1:11" ht="15.75">
      <c r="A33" s="149"/>
      <c r="B33" s="22" t="s">
        <v>161</v>
      </c>
      <c r="C33" s="22"/>
      <c r="D33" s="22" t="s">
        <v>162</v>
      </c>
      <c r="E33" s="22"/>
      <c r="F33" s="159"/>
      <c r="G33" s="161">
        <v>8238</v>
      </c>
      <c r="H33" s="184">
        <f>'2. bevételek'!H38+'2. bevételek'!H84+'2. bevételek'!H30</f>
        <v>16852</v>
      </c>
      <c r="I33" s="46"/>
      <c r="J33" s="46"/>
      <c r="K33" s="46"/>
    </row>
    <row r="34" spans="1:11" ht="15.75">
      <c r="A34" s="149"/>
      <c r="B34" s="22"/>
      <c r="C34" s="22"/>
      <c r="D34" s="22"/>
      <c r="E34" s="22"/>
      <c r="F34" s="159"/>
      <c r="G34" s="161"/>
      <c r="H34" s="184"/>
      <c r="I34" s="46"/>
      <c r="J34" s="46"/>
      <c r="K34" s="46"/>
    </row>
    <row r="35" spans="1:11" ht="16.5" thickBot="1">
      <c r="A35" s="171" t="s">
        <v>192</v>
      </c>
      <c r="B35" s="244"/>
      <c r="C35" s="244"/>
      <c r="D35" s="244"/>
      <c r="E35" s="244"/>
      <c r="F35" s="252"/>
      <c r="G35" s="173">
        <f>SUM(G10+G15+G18+G26+G28+G30+G32+G13)</f>
        <v>46825</v>
      </c>
      <c r="H35" s="340">
        <f>SUM(H10+H15+H18+H26+H28+H30+H32+H13)</f>
        <v>69778</v>
      </c>
      <c r="I35" s="46"/>
      <c r="J35" s="46"/>
      <c r="K35" s="46"/>
    </row>
    <row r="36" spans="1:11" ht="15.75">
      <c r="A36" s="8"/>
      <c r="G36" s="62"/>
      <c r="I36" s="46"/>
      <c r="J36" s="46"/>
      <c r="K36" s="46"/>
    </row>
    <row r="37" spans="9:11" ht="15.75">
      <c r="I37" s="46"/>
      <c r="J37" s="46"/>
      <c r="K37" s="46"/>
    </row>
    <row r="38" spans="1:12" ht="15.75">
      <c r="A38" s="8"/>
      <c r="B38" s="6"/>
      <c r="C38" s="6"/>
      <c r="D38" s="6"/>
      <c r="E38" s="7"/>
      <c r="F38" s="7"/>
      <c r="G38" s="40"/>
      <c r="H38" s="24"/>
      <c r="L38" s="2"/>
    </row>
    <row r="39" spans="1:11" ht="15.75">
      <c r="A39" s="9"/>
      <c r="B39" s="9"/>
      <c r="C39" s="9"/>
      <c r="D39" s="9"/>
      <c r="E39" s="9"/>
      <c r="F39" s="9"/>
      <c r="G39" s="62"/>
      <c r="I39" s="46"/>
      <c r="J39" s="46"/>
      <c r="K39" s="46"/>
    </row>
    <row r="40" spans="9:11" ht="15.75">
      <c r="I40" s="46"/>
      <c r="J40" s="46"/>
      <c r="K40" s="46"/>
    </row>
    <row r="41" spans="9:11" ht="15.75">
      <c r="I41" s="46"/>
      <c r="J41" s="46"/>
      <c r="K41" s="46"/>
    </row>
    <row r="42" spans="9:11" ht="15.75">
      <c r="I42" s="46"/>
      <c r="J42" s="46"/>
      <c r="K42" s="46"/>
    </row>
    <row r="43" spans="1:11" ht="15.75">
      <c r="A43" s="9"/>
      <c r="B43" s="9"/>
      <c r="C43" s="9"/>
      <c r="D43" s="9"/>
      <c r="E43" s="9"/>
      <c r="F43" s="9"/>
      <c r="G43" s="62"/>
      <c r="I43" s="46"/>
      <c r="J43" s="46"/>
      <c r="K43" s="46"/>
    </row>
    <row r="44" spans="9:11" ht="15.75">
      <c r="I44" s="46"/>
      <c r="J44" s="46"/>
      <c r="K44" s="46"/>
    </row>
    <row r="45" spans="9:11" ht="15.75">
      <c r="I45" s="46"/>
      <c r="J45" s="46"/>
      <c r="K45" s="46"/>
    </row>
    <row r="46" spans="9:11" ht="15.75">
      <c r="I46" s="46"/>
      <c r="J46" s="46"/>
      <c r="K46" s="46"/>
    </row>
    <row r="47" spans="1:11" ht="15.75">
      <c r="A47" s="8"/>
      <c r="G47" s="62"/>
      <c r="I47" s="46"/>
      <c r="J47" s="46"/>
      <c r="K47" s="46"/>
    </row>
    <row r="48" spans="1:14" ht="22.5" customHeight="1">
      <c r="A48" s="9"/>
      <c r="B48" s="9"/>
      <c r="C48" s="9"/>
      <c r="D48" s="9"/>
      <c r="G48" s="62"/>
      <c r="H48" s="9"/>
      <c r="I48" s="21"/>
      <c r="J48" s="21"/>
      <c r="K48" s="43"/>
      <c r="L48" s="44"/>
      <c r="M48" s="22"/>
      <c r="N48" s="22"/>
    </row>
    <row r="49" spans="9:14" ht="15.75">
      <c r="I49" s="45"/>
      <c r="J49" s="33"/>
      <c r="K49" s="33"/>
      <c r="L49" s="24"/>
      <c r="M49" s="22"/>
      <c r="N49" s="22"/>
    </row>
    <row r="50" spans="3:12" s="9" customFormat="1" ht="15.75">
      <c r="C50" s="2"/>
      <c r="D50" s="2"/>
      <c r="E50" s="2"/>
      <c r="F50" s="2"/>
      <c r="G50" s="2"/>
      <c r="H50" s="2"/>
      <c r="L50" s="64"/>
    </row>
    <row r="51" spans="3:12" s="9" customFormat="1" ht="15.75">
      <c r="C51" s="2"/>
      <c r="D51" s="2"/>
      <c r="E51" s="2"/>
      <c r="F51" s="2"/>
      <c r="G51" s="46"/>
      <c r="H51" s="2"/>
      <c r="L51" s="64"/>
    </row>
    <row r="52" spans="3:12" s="9" customFormat="1" ht="15.75">
      <c r="C52" s="2"/>
      <c r="D52" s="2"/>
      <c r="E52" s="65"/>
      <c r="F52" s="2"/>
      <c r="G52" s="2"/>
      <c r="H52" s="2"/>
      <c r="L52" s="64"/>
    </row>
    <row r="53" spans="3:12" s="9" customFormat="1" ht="15.75">
      <c r="C53" s="2"/>
      <c r="D53" s="2"/>
      <c r="E53" s="65"/>
      <c r="F53" s="2"/>
      <c r="G53" s="2"/>
      <c r="H53" s="2"/>
      <c r="L53" s="64"/>
    </row>
    <row r="54" spans="3:12" s="9" customFormat="1" ht="15.75">
      <c r="C54" s="2"/>
      <c r="D54" s="2"/>
      <c r="E54" s="65"/>
      <c r="F54" s="2"/>
      <c r="G54" s="2"/>
      <c r="H54" s="2"/>
      <c r="L54" s="64"/>
    </row>
    <row r="55" spans="3:12" s="9" customFormat="1" ht="15.75">
      <c r="C55" s="2"/>
      <c r="D55" s="2"/>
      <c r="E55" s="65"/>
      <c r="F55" s="2"/>
      <c r="G55" s="2"/>
      <c r="H55" s="2"/>
      <c r="L55" s="64"/>
    </row>
    <row r="56" spans="3:12" s="9" customFormat="1" ht="15.75">
      <c r="C56" s="2"/>
      <c r="D56" s="2"/>
      <c r="E56" s="65"/>
      <c r="F56" s="2"/>
      <c r="G56" s="2"/>
      <c r="H56" s="2"/>
      <c r="L56" s="64"/>
    </row>
    <row r="57" spans="3:12" s="9" customFormat="1" ht="15.75">
      <c r="C57" s="2"/>
      <c r="D57" s="2"/>
      <c r="E57" s="2"/>
      <c r="F57" s="2"/>
      <c r="G57" s="2"/>
      <c r="H57" s="2"/>
      <c r="L57" s="64"/>
    </row>
    <row r="58" spans="9:11" ht="15.75">
      <c r="I58" s="46"/>
      <c r="J58" s="46"/>
      <c r="K58" s="46"/>
    </row>
    <row r="59" spans="4:11" ht="15.75" customHeight="1">
      <c r="D59" s="18"/>
      <c r="I59" s="46"/>
      <c r="J59" s="46"/>
      <c r="K59" s="46"/>
    </row>
    <row r="60" spans="4:11" ht="15.75" customHeight="1">
      <c r="D60" s="18"/>
      <c r="I60" s="46"/>
      <c r="J60" s="46"/>
      <c r="K60" s="46"/>
    </row>
    <row r="61" spans="4:11" ht="15.75" customHeight="1">
      <c r="D61" s="18"/>
      <c r="I61" s="46"/>
      <c r="J61" s="46"/>
      <c r="K61" s="46"/>
    </row>
    <row r="62" spans="9:11" ht="15.75">
      <c r="I62" s="46"/>
      <c r="J62" s="46"/>
      <c r="K62" s="46"/>
    </row>
    <row r="63" spans="9:11" ht="15.75">
      <c r="I63" s="46"/>
      <c r="J63" s="46"/>
      <c r="K63" s="46"/>
    </row>
    <row r="64" spans="9:11" ht="15.75">
      <c r="I64" s="46"/>
      <c r="J64" s="46"/>
      <c r="K64" s="46"/>
    </row>
    <row r="65" spans="9:11" ht="15.75">
      <c r="I65" s="46"/>
      <c r="J65" s="46"/>
      <c r="K65" s="46"/>
    </row>
    <row r="66" spans="9:11" ht="15.75">
      <c r="I66" s="46"/>
      <c r="J66" s="46"/>
      <c r="K66" s="46"/>
    </row>
    <row r="67" spans="9:11" ht="15.75">
      <c r="I67" s="46"/>
      <c r="J67" s="46"/>
      <c r="K67" s="46"/>
    </row>
    <row r="68" spans="9:11" ht="15.75">
      <c r="I68" s="46"/>
      <c r="J68" s="46"/>
      <c r="K68" s="46"/>
    </row>
    <row r="69" spans="6:11" ht="15.75">
      <c r="F69" s="66"/>
      <c r="I69" s="46"/>
      <c r="J69" s="46"/>
      <c r="K69" s="46"/>
    </row>
    <row r="70" spans="9:11" ht="15.75">
      <c r="I70" s="46"/>
      <c r="J70" s="46"/>
      <c r="K70" s="46"/>
    </row>
    <row r="71" spans="9:11" ht="15.75">
      <c r="I71" s="46"/>
      <c r="J71" s="46"/>
      <c r="K71" s="46"/>
    </row>
    <row r="72" spans="9:11" ht="15.75">
      <c r="I72" s="46"/>
      <c r="J72" s="46"/>
      <c r="K72" s="46"/>
    </row>
    <row r="73" spans="1:7" s="9" customFormat="1" ht="15.75">
      <c r="A73" s="8"/>
      <c r="B73" s="4"/>
      <c r="C73" s="4"/>
      <c r="D73" s="4"/>
      <c r="E73" s="4"/>
      <c r="F73" s="4"/>
      <c r="G73" s="54"/>
    </row>
    <row r="74" spans="1:11" ht="15.75">
      <c r="A74" s="9"/>
      <c r="B74" s="9"/>
      <c r="C74" s="9"/>
      <c r="D74" s="9"/>
      <c r="E74" s="9"/>
      <c r="F74" s="9"/>
      <c r="G74" s="62"/>
      <c r="I74" s="46"/>
      <c r="J74" s="46"/>
      <c r="K74" s="46"/>
    </row>
    <row r="75" spans="9:11" ht="15.75">
      <c r="I75" s="46"/>
      <c r="J75" s="46"/>
      <c r="K75" s="46"/>
    </row>
    <row r="76" spans="9:11" ht="15.75">
      <c r="I76" s="46"/>
      <c r="J76" s="46"/>
      <c r="K76" s="46"/>
    </row>
    <row r="77" spans="9:11" ht="15.75">
      <c r="I77" s="46"/>
      <c r="J77" s="46"/>
      <c r="K77" s="46"/>
    </row>
    <row r="78" spans="9:11" ht="15.75">
      <c r="I78" s="46"/>
      <c r="J78" s="46"/>
      <c r="K78" s="46"/>
    </row>
    <row r="79" spans="1:12" ht="15.75">
      <c r="A79" s="8"/>
      <c r="B79" s="4"/>
      <c r="C79" s="6"/>
      <c r="D79" s="6"/>
      <c r="E79" s="6"/>
      <c r="F79" s="6"/>
      <c r="G79" s="54"/>
      <c r="L79" s="2"/>
    </row>
    <row r="80" spans="1:11" ht="15.75">
      <c r="A80" s="9"/>
      <c r="B80" s="9"/>
      <c r="C80" s="9"/>
      <c r="D80" s="9"/>
      <c r="E80" s="9"/>
      <c r="F80" s="9"/>
      <c r="G80" s="62"/>
      <c r="I80" s="46"/>
      <c r="J80" s="46"/>
      <c r="K80" s="46"/>
    </row>
    <row r="81" spans="9:11" ht="15.75">
      <c r="I81" s="46"/>
      <c r="J81" s="46"/>
      <c r="K81" s="46"/>
    </row>
    <row r="82" spans="9:11" ht="15.75">
      <c r="I82" s="46"/>
      <c r="J82" s="46"/>
      <c r="K82" s="46"/>
    </row>
    <row r="83" spans="9:11" ht="15.75">
      <c r="I83" s="46"/>
      <c r="J83" s="46"/>
      <c r="K83" s="46"/>
    </row>
    <row r="84" spans="1:12" ht="14.25" customHeight="1">
      <c r="A84" s="8"/>
      <c r="B84" s="4"/>
      <c r="C84" s="6"/>
      <c r="D84" s="6"/>
      <c r="E84" s="6"/>
      <c r="F84" s="6"/>
      <c r="G84" s="54"/>
      <c r="L84" s="2"/>
    </row>
    <row r="85" spans="1:11" ht="15.75">
      <c r="A85" s="9"/>
      <c r="B85" s="9"/>
      <c r="C85" s="9"/>
      <c r="D85" s="9"/>
      <c r="E85" s="9"/>
      <c r="F85" s="9"/>
      <c r="G85" s="62"/>
      <c r="I85" s="46"/>
      <c r="J85" s="46"/>
      <c r="K85" s="46"/>
    </row>
    <row r="86" spans="9:11" ht="15.75">
      <c r="I86" s="46"/>
      <c r="J86" s="46"/>
      <c r="K86" s="46"/>
    </row>
    <row r="87" spans="9:11" ht="15.75">
      <c r="I87" s="46"/>
      <c r="J87" s="46"/>
      <c r="K87" s="46"/>
    </row>
    <row r="88" spans="9:11" ht="15.75">
      <c r="I88" s="46"/>
      <c r="J88" s="46"/>
      <c r="K88" s="46"/>
    </row>
    <row r="89" spans="9:11" ht="15.75">
      <c r="I89" s="46"/>
      <c r="J89" s="46"/>
      <c r="K89" s="46"/>
    </row>
    <row r="90" spans="9:11" ht="15.75">
      <c r="I90" s="46"/>
      <c r="J90" s="46"/>
      <c r="K90" s="46"/>
    </row>
    <row r="91" spans="1:12" ht="15.75">
      <c r="A91" s="8"/>
      <c r="B91" s="4"/>
      <c r="C91" s="6"/>
      <c r="D91" s="6"/>
      <c r="E91" s="6"/>
      <c r="F91" s="6"/>
      <c r="G91" s="54"/>
      <c r="L91" s="2"/>
    </row>
    <row r="92" spans="1:12" ht="15.75">
      <c r="A92" s="8"/>
      <c r="B92" s="4"/>
      <c r="C92" s="6"/>
      <c r="D92" s="6"/>
      <c r="E92" s="6"/>
      <c r="F92" s="6"/>
      <c r="G92" s="54"/>
      <c r="L92" s="2"/>
    </row>
    <row r="93" spans="1:12" ht="15.75">
      <c r="A93" s="8"/>
      <c r="B93" s="4"/>
      <c r="C93" s="6"/>
      <c r="D93" s="6"/>
      <c r="E93" s="6"/>
      <c r="F93" s="6"/>
      <c r="G93" s="54"/>
      <c r="L93" s="2"/>
    </row>
    <row r="94" spans="1:12" ht="15.75">
      <c r="A94" s="8"/>
      <c r="B94" s="4"/>
      <c r="C94" s="6"/>
      <c r="D94" s="6"/>
      <c r="E94" s="6"/>
      <c r="F94" s="6"/>
      <c r="G94" s="54"/>
      <c r="L94" s="2"/>
    </row>
    <row r="95" spans="1:12" ht="15.75">
      <c r="A95" s="8"/>
      <c r="B95" s="4"/>
      <c r="C95" s="6"/>
      <c r="D95" s="6"/>
      <c r="E95" s="6"/>
      <c r="F95" s="6"/>
      <c r="G95" s="54"/>
      <c r="L95" s="2"/>
    </row>
    <row r="96" spans="1:12" ht="15.75">
      <c r="A96" s="8"/>
      <c r="B96" s="4"/>
      <c r="C96" s="6"/>
      <c r="D96" s="6"/>
      <c r="E96" s="6"/>
      <c r="F96" s="6"/>
      <c r="G96" s="54"/>
      <c r="L96" s="2"/>
    </row>
    <row r="97" spans="1:12" ht="15.75">
      <c r="A97" s="8"/>
      <c r="B97" s="4"/>
      <c r="C97" s="6"/>
      <c r="D97" s="6"/>
      <c r="E97" s="6"/>
      <c r="F97" s="6"/>
      <c r="G97" s="54"/>
      <c r="L97" s="2"/>
    </row>
    <row r="98" spans="1:12" ht="15.75">
      <c r="A98" s="8"/>
      <c r="B98" s="4"/>
      <c r="C98" s="6"/>
      <c r="D98" s="6"/>
      <c r="E98" s="6"/>
      <c r="F98" s="6"/>
      <c r="G98" s="54"/>
      <c r="L98" s="2"/>
    </row>
    <row r="99" spans="1:12" ht="15.75">
      <c r="A99" s="8"/>
      <c r="B99" s="4"/>
      <c r="C99" s="6"/>
      <c r="D99" s="6"/>
      <c r="E99" s="6"/>
      <c r="F99" s="6"/>
      <c r="G99" s="54"/>
      <c r="L99" s="2"/>
    </row>
    <row r="100" spans="1:12" ht="15.75">
      <c r="A100" s="8"/>
      <c r="B100" s="4"/>
      <c r="C100" s="6"/>
      <c r="D100" s="6"/>
      <c r="E100" s="6"/>
      <c r="F100" s="6"/>
      <c r="G100" s="54"/>
      <c r="L100" s="2"/>
    </row>
    <row r="101" spans="1:12" ht="15.75">
      <c r="A101" s="8"/>
      <c r="B101" s="4"/>
      <c r="C101" s="6"/>
      <c r="D101" s="6"/>
      <c r="E101" s="6"/>
      <c r="F101" s="6"/>
      <c r="G101" s="54"/>
      <c r="L101" s="2"/>
    </row>
    <row r="102" spans="9:11" ht="15.75">
      <c r="I102" s="46"/>
      <c r="J102" s="46"/>
      <c r="K102" s="46"/>
    </row>
    <row r="103" spans="9:11" ht="15.75">
      <c r="I103" s="46"/>
      <c r="J103" s="46"/>
      <c r="K103" s="46"/>
    </row>
    <row r="104" spans="9:11" ht="15.75">
      <c r="I104" s="46"/>
      <c r="J104" s="46"/>
      <c r="K104" s="46"/>
    </row>
    <row r="105" spans="9:11" ht="15.75">
      <c r="I105" s="46"/>
      <c r="J105" s="46"/>
      <c r="K105" s="46"/>
    </row>
    <row r="106" spans="9:11" ht="15.75">
      <c r="I106" s="46"/>
      <c r="J106" s="46"/>
      <c r="K106" s="46"/>
    </row>
    <row r="107" spans="1:10" s="22" customFormat="1" ht="15.75">
      <c r="A107" s="48"/>
      <c r="B107" s="48"/>
      <c r="C107" s="48"/>
      <c r="D107" s="48"/>
      <c r="E107" s="48"/>
      <c r="F107" s="48"/>
      <c r="G107" s="57"/>
      <c r="H107" s="50"/>
      <c r="I107" s="21"/>
      <c r="J107" s="55"/>
    </row>
    <row r="108" spans="9:14" ht="15.75">
      <c r="I108" s="21"/>
      <c r="J108" s="21"/>
      <c r="K108" s="43"/>
      <c r="L108" s="44"/>
      <c r="M108" s="22"/>
      <c r="N108" s="22"/>
    </row>
    <row r="109" spans="1:14" ht="22.5" customHeight="1">
      <c r="A109" s="9"/>
      <c r="B109" s="9"/>
      <c r="C109" s="9"/>
      <c r="D109" s="9"/>
      <c r="G109" s="9"/>
      <c r="H109" s="9"/>
      <c r="I109" s="21"/>
      <c r="J109" s="21"/>
      <c r="K109" s="43"/>
      <c r="L109" s="44"/>
      <c r="M109" s="22"/>
      <c r="N109" s="22"/>
    </row>
    <row r="110" spans="9:14" ht="15.75">
      <c r="I110" s="45"/>
      <c r="J110" s="33"/>
      <c r="K110" s="33"/>
      <c r="L110" s="24"/>
      <c r="M110" s="22"/>
      <c r="N110" s="22"/>
    </row>
    <row r="111" spans="3:12" s="9" customFormat="1" ht="15.75">
      <c r="C111" s="2"/>
      <c r="D111" s="2"/>
      <c r="E111" s="2"/>
      <c r="F111" s="2"/>
      <c r="G111" s="2"/>
      <c r="H111" s="2"/>
      <c r="L111" s="64"/>
    </row>
    <row r="112" spans="3:12" s="9" customFormat="1" ht="15.75">
      <c r="C112" s="2"/>
      <c r="D112" s="2"/>
      <c r="E112" s="2"/>
      <c r="F112" s="2"/>
      <c r="G112" s="2"/>
      <c r="H112" s="2"/>
      <c r="L112" s="64"/>
    </row>
    <row r="113" spans="3:12" s="9" customFormat="1" ht="15.75">
      <c r="C113" s="2"/>
      <c r="D113" s="2"/>
      <c r="E113" s="2"/>
      <c r="F113" s="2"/>
      <c r="G113" s="2"/>
      <c r="H113" s="2"/>
      <c r="L113" s="64"/>
    </row>
    <row r="114" spans="9:11" ht="15.75">
      <c r="I114" s="46"/>
      <c r="J114" s="46"/>
      <c r="K114" s="46"/>
    </row>
    <row r="115" spans="4:11" ht="15.75" customHeight="1">
      <c r="D115" s="18"/>
      <c r="I115" s="46"/>
      <c r="J115" s="46"/>
      <c r="K115" s="46"/>
    </row>
    <row r="116" spans="9:11" ht="15.75">
      <c r="I116" s="46"/>
      <c r="J116" s="46"/>
      <c r="K116" s="46"/>
    </row>
    <row r="117" spans="9:11" ht="15.75">
      <c r="I117" s="46"/>
      <c r="J117" s="46"/>
      <c r="K117" s="46"/>
    </row>
    <row r="118" spans="9:11" ht="15.75">
      <c r="I118" s="46"/>
      <c r="J118" s="46"/>
      <c r="K118" s="46"/>
    </row>
    <row r="119" spans="9:11" ht="15.75">
      <c r="I119" s="46"/>
      <c r="J119" s="46"/>
      <c r="K119" s="46"/>
    </row>
    <row r="120" spans="5:11" ht="15.75">
      <c r="E120" s="66"/>
      <c r="F120" s="66"/>
      <c r="I120" s="46"/>
      <c r="J120" s="46"/>
      <c r="K120" s="46"/>
    </row>
    <row r="121" spans="9:11" ht="15.75">
      <c r="I121" s="46"/>
      <c r="J121" s="46"/>
      <c r="K121" s="46"/>
    </row>
    <row r="122" spans="9:11" ht="15.75">
      <c r="I122" s="46"/>
      <c r="J122" s="46"/>
      <c r="K122" s="46"/>
    </row>
    <row r="123" spans="9:11" ht="15.75">
      <c r="I123" s="46"/>
      <c r="J123" s="46"/>
      <c r="K123" s="46"/>
    </row>
    <row r="124" spans="1:11" ht="15.75">
      <c r="A124" s="9"/>
      <c r="B124" s="9"/>
      <c r="C124" s="9"/>
      <c r="D124" s="9"/>
      <c r="E124" s="9"/>
      <c r="F124" s="9"/>
      <c r="I124" s="46"/>
      <c r="J124" s="46"/>
      <c r="K124" s="46"/>
    </row>
    <row r="125" spans="9:11" ht="15.75">
      <c r="I125" s="46"/>
      <c r="J125" s="46"/>
      <c r="K125" s="46"/>
    </row>
    <row r="126" spans="9:11" ht="15.75">
      <c r="I126" s="46"/>
      <c r="J126" s="46"/>
      <c r="K126" s="46"/>
    </row>
    <row r="127" spans="9:11" ht="15.75">
      <c r="I127" s="46"/>
      <c r="J127" s="46"/>
      <c r="K127" s="46"/>
    </row>
    <row r="128" spans="9:11" ht="15.75">
      <c r="I128" s="46"/>
      <c r="J128" s="46"/>
      <c r="K128" s="46"/>
    </row>
    <row r="129" spans="9:11" ht="15.75">
      <c r="I129" s="46"/>
      <c r="J129" s="46"/>
      <c r="K129" s="46"/>
    </row>
    <row r="130" spans="1:11" ht="15.75">
      <c r="A130" s="9"/>
      <c r="B130" s="9"/>
      <c r="C130" s="9"/>
      <c r="D130" s="9"/>
      <c r="E130" s="9"/>
      <c r="F130" s="9"/>
      <c r="I130" s="46"/>
      <c r="J130" s="46"/>
      <c r="K130" s="46"/>
    </row>
    <row r="131" spans="9:11" ht="15.75">
      <c r="I131" s="46"/>
      <c r="J131" s="46"/>
      <c r="K131" s="46"/>
    </row>
    <row r="132" spans="9:11" ht="15.75">
      <c r="I132" s="46"/>
      <c r="J132" s="46"/>
      <c r="K132" s="46"/>
    </row>
    <row r="133" spans="9:11" ht="15.75">
      <c r="I133" s="46"/>
      <c r="J133" s="46"/>
      <c r="K133" s="46"/>
    </row>
    <row r="134" spans="9:11" ht="15.75">
      <c r="I134" s="46"/>
      <c r="J134" s="46"/>
      <c r="K134" s="46"/>
    </row>
    <row r="135" spans="1:11" ht="15.75">
      <c r="A135" s="9"/>
      <c r="B135" s="9"/>
      <c r="C135" s="9"/>
      <c r="D135" s="9"/>
      <c r="I135" s="46"/>
      <c r="J135" s="46"/>
      <c r="K135" s="46"/>
    </row>
    <row r="136" spans="1:11" ht="15.75">
      <c r="A136" s="9"/>
      <c r="I136" s="46"/>
      <c r="J136" s="46"/>
      <c r="K136" s="46"/>
    </row>
    <row r="137" spans="1:11" ht="15.75">
      <c r="A137" s="9"/>
      <c r="I137" s="46"/>
      <c r="J137" s="46"/>
      <c r="K137" s="46"/>
    </row>
    <row r="138" spans="1:11" ht="15.75">
      <c r="A138" s="9"/>
      <c r="I138" s="46"/>
      <c r="J138" s="46"/>
      <c r="K138" s="46"/>
    </row>
    <row r="139" spans="1:11" ht="15.75">
      <c r="A139" s="9"/>
      <c r="I139" s="46"/>
      <c r="J139" s="46"/>
      <c r="K139" s="46"/>
    </row>
    <row r="140" spans="1:11" ht="15.75">
      <c r="A140" s="9"/>
      <c r="I140" s="46"/>
      <c r="J140" s="46"/>
      <c r="K140" s="46"/>
    </row>
    <row r="141" spans="1:11" ht="15.75">
      <c r="A141" s="9"/>
      <c r="I141" s="46"/>
      <c r="J141" s="46"/>
      <c r="K141" s="46"/>
    </row>
    <row r="142" spans="1:11" ht="15.75">
      <c r="A142" s="9"/>
      <c r="I142" s="46"/>
      <c r="J142" s="46"/>
      <c r="K142" s="46"/>
    </row>
    <row r="143" spans="9:11" ht="15.75">
      <c r="I143" s="46"/>
      <c r="J143" s="46"/>
      <c r="K143" s="46"/>
    </row>
    <row r="144" spans="9:11" ht="15.75">
      <c r="I144" s="46"/>
      <c r="J144" s="46"/>
      <c r="K144" s="46"/>
    </row>
    <row r="145" spans="9:11" ht="15.75">
      <c r="I145" s="46"/>
      <c r="J145" s="46"/>
      <c r="K145" s="46"/>
    </row>
    <row r="146" spans="9:11" ht="15.75">
      <c r="I146" s="46"/>
      <c r="J146" s="46"/>
      <c r="K146" s="46"/>
    </row>
    <row r="147" spans="1:11" ht="15.75">
      <c r="A147" s="9"/>
      <c r="B147" s="9"/>
      <c r="C147" s="9"/>
      <c r="D147" s="9"/>
      <c r="E147" s="9"/>
      <c r="F147" s="9"/>
      <c r="I147" s="46"/>
      <c r="J147" s="46"/>
      <c r="K147" s="46"/>
    </row>
    <row r="148" spans="9:11" ht="15.75">
      <c r="I148" s="46"/>
      <c r="J148" s="46"/>
      <c r="K148" s="46"/>
    </row>
    <row r="149" spans="9:11" ht="15.75">
      <c r="I149" s="46"/>
      <c r="J149" s="46"/>
      <c r="K149" s="46"/>
    </row>
    <row r="150" spans="9:11" ht="15.75">
      <c r="I150" s="46"/>
      <c r="J150" s="46"/>
      <c r="K150" s="46"/>
    </row>
    <row r="151" spans="9:11" ht="15.75">
      <c r="I151" s="46"/>
      <c r="J151" s="46"/>
      <c r="K151" s="46"/>
    </row>
    <row r="152" spans="9:11" ht="15.75">
      <c r="I152" s="46"/>
      <c r="J152" s="46"/>
      <c r="K152" s="46"/>
    </row>
    <row r="153" spans="9:11" ht="15.75">
      <c r="I153" s="46"/>
      <c r="J153" s="46"/>
      <c r="K153" s="46"/>
    </row>
    <row r="154" spans="9:11" ht="15.75">
      <c r="I154" s="46"/>
      <c r="J154" s="46"/>
      <c r="K154" s="46"/>
    </row>
    <row r="155" spans="9:11" ht="15.75">
      <c r="I155" s="46"/>
      <c r="J155" s="46"/>
      <c r="K155" s="46"/>
    </row>
    <row r="156" spans="9:11" ht="15.75">
      <c r="I156" s="46"/>
      <c r="J156" s="46"/>
      <c r="K156" s="46"/>
    </row>
    <row r="157" spans="9:11" ht="15.75">
      <c r="I157" s="46"/>
      <c r="J157" s="46"/>
      <c r="K157" s="46"/>
    </row>
    <row r="158" spans="9:11" ht="15.75">
      <c r="I158" s="46"/>
      <c r="J158" s="46"/>
      <c r="K158" s="46"/>
    </row>
    <row r="159" spans="9:11" ht="15.75">
      <c r="I159" s="46"/>
      <c r="J159" s="46"/>
      <c r="K159" s="46"/>
    </row>
    <row r="160" spans="9:11" ht="15.75">
      <c r="I160" s="46"/>
      <c r="J160" s="46"/>
      <c r="K160" s="46"/>
    </row>
    <row r="161" spans="9:11" ht="15.75">
      <c r="I161" s="46"/>
      <c r="J161" s="46"/>
      <c r="K161" s="46"/>
    </row>
    <row r="162" spans="1:11" ht="15.75">
      <c r="A162" s="9"/>
      <c r="B162" s="9"/>
      <c r="C162" s="9"/>
      <c r="D162" s="9"/>
      <c r="E162" s="9"/>
      <c r="F162" s="9"/>
      <c r="I162" s="46"/>
      <c r="J162" s="46"/>
      <c r="K162" s="46"/>
    </row>
    <row r="163" spans="9:11" ht="15.75">
      <c r="I163" s="46"/>
      <c r="J163" s="46"/>
      <c r="K163" s="46"/>
    </row>
    <row r="164" spans="9:11" ht="15.75">
      <c r="I164" s="46"/>
      <c r="J164" s="46"/>
      <c r="K164" s="46"/>
    </row>
    <row r="165" spans="9:11" ht="15.75">
      <c r="I165" s="46"/>
      <c r="J165" s="46"/>
      <c r="K165" s="46"/>
    </row>
    <row r="166" spans="9:11" ht="15.75">
      <c r="I166" s="46"/>
      <c r="J166" s="46"/>
      <c r="K166" s="46"/>
    </row>
    <row r="167" spans="1:11" ht="15.75">
      <c r="A167" s="9"/>
      <c r="B167" s="9"/>
      <c r="C167" s="9"/>
      <c r="D167" s="9"/>
      <c r="E167" s="9"/>
      <c r="F167" s="9"/>
      <c r="I167" s="46"/>
      <c r="J167" s="46"/>
      <c r="K167" s="46"/>
    </row>
    <row r="168" spans="9:11" ht="15.75">
      <c r="I168" s="46"/>
      <c r="J168" s="46"/>
      <c r="K168" s="46"/>
    </row>
    <row r="169" spans="9:11" ht="15.75">
      <c r="I169" s="46"/>
      <c r="J169" s="46"/>
      <c r="K169" s="46"/>
    </row>
    <row r="170" spans="9:11" ht="15.75">
      <c r="I170" s="46"/>
      <c r="J170" s="46"/>
      <c r="K170" s="46"/>
    </row>
    <row r="171" spans="1:11" ht="15.75">
      <c r="A171" s="9"/>
      <c r="B171" s="9"/>
      <c r="C171" s="9"/>
      <c r="D171" s="9"/>
      <c r="E171" s="9"/>
      <c r="F171" s="9"/>
      <c r="I171" s="46"/>
      <c r="J171" s="46"/>
      <c r="K171" s="46"/>
    </row>
    <row r="172" spans="9:11" ht="15.75">
      <c r="I172" s="46"/>
      <c r="J172" s="46"/>
      <c r="K172" s="46"/>
    </row>
    <row r="173" spans="9:11" ht="15.75">
      <c r="I173" s="46"/>
      <c r="J173" s="46"/>
      <c r="K173" s="46"/>
    </row>
    <row r="174" spans="1:11" ht="15.75">
      <c r="A174" s="9"/>
      <c r="B174" s="9"/>
      <c r="C174" s="9"/>
      <c r="D174" s="9"/>
      <c r="E174" s="9"/>
      <c r="F174" s="9"/>
      <c r="I174" s="46"/>
      <c r="J174" s="46"/>
      <c r="K174" s="46"/>
    </row>
    <row r="175" spans="9:11" ht="15.75">
      <c r="I175" s="46"/>
      <c r="J175" s="46"/>
      <c r="K175" s="46"/>
    </row>
    <row r="176" spans="9:11" ht="15.75">
      <c r="I176" s="46"/>
      <c r="J176" s="46"/>
      <c r="K176" s="46"/>
    </row>
    <row r="177" spans="9:11" ht="15.75">
      <c r="I177" s="46"/>
      <c r="J177" s="46"/>
      <c r="K177" s="46"/>
    </row>
    <row r="178" spans="9:11" ht="15.75">
      <c r="I178" s="46"/>
      <c r="J178" s="46"/>
      <c r="K178" s="46"/>
    </row>
    <row r="179" spans="9:11" ht="15.75">
      <c r="I179" s="46"/>
      <c r="J179" s="46"/>
      <c r="K179" s="46"/>
    </row>
    <row r="180" spans="9:11" ht="15.75">
      <c r="I180" s="46"/>
      <c r="J180" s="46"/>
      <c r="K180" s="46"/>
    </row>
    <row r="181" spans="9:11" ht="15.75">
      <c r="I181" s="46"/>
      <c r="J181" s="46"/>
      <c r="K181" s="46"/>
    </row>
    <row r="182" spans="9:11" ht="15.75">
      <c r="I182" s="46"/>
      <c r="J182" s="46"/>
      <c r="K182" s="46"/>
    </row>
    <row r="183" spans="9:11" ht="15.75">
      <c r="I183" s="46"/>
      <c r="J183" s="46"/>
      <c r="K183" s="46"/>
    </row>
    <row r="184" spans="9:11" ht="15.75">
      <c r="I184" s="46"/>
      <c r="J184" s="46"/>
      <c r="K184" s="46"/>
    </row>
    <row r="185" spans="9:11" ht="15.75">
      <c r="I185" s="46"/>
      <c r="J185" s="46"/>
      <c r="K185" s="46"/>
    </row>
    <row r="186" spans="9:11" ht="15.75">
      <c r="I186" s="46"/>
      <c r="J186" s="46"/>
      <c r="K186" s="46"/>
    </row>
    <row r="187" spans="9:11" ht="15.75">
      <c r="I187" s="46"/>
      <c r="J187" s="46"/>
      <c r="K187" s="46"/>
    </row>
    <row r="188" spans="9:11" ht="15.75">
      <c r="I188" s="46"/>
      <c r="J188" s="46"/>
      <c r="K188" s="46"/>
    </row>
    <row r="189" spans="9:11" ht="15.75">
      <c r="I189" s="46"/>
      <c r="J189" s="46"/>
      <c r="K189" s="46"/>
    </row>
    <row r="190" spans="9:11" ht="15.75">
      <c r="I190" s="46"/>
      <c r="J190" s="46"/>
      <c r="K190" s="46"/>
    </row>
    <row r="191" spans="5:12" s="9" customFormat="1" ht="15.75">
      <c r="E191" s="67"/>
      <c r="F191" s="67"/>
      <c r="L191" s="64"/>
    </row>
    <row r="192" spans="5:11" ht="15.75">
      <c r="E192" s="68"/>
      <c r="F192" s="68"/>
      <c r="I192" s="47"/>
      <c r="J192" s="47"/>
      <c r="K192" s="47"/>
    </row>
    <row r="193" spans="5:8" ht="15.75">
      <c r="E193" s="68"/>
      <c r="F193" s="68"/>
      <c r="G193" s="68"/>
      <c r="H193" s="68"/>
    </row>
    <row r="194" spans="5:6" ht="15.75">
      <c r="E194" s="68"/>
      <c r="F194" s="68"/>
    </row>
    <row r="195" spans="5:12" s="9" customFormat="1" ht="15.75">
      <c r="E195" s="67"/>
      <c r="F195" s="67"/>
      <c r="L195" s="64"/>
    </row>
    <row r="196" spans="5:6" ht="15.75">
      <c r="E196" s="68"/>
      <c r="F196" s="68"/>
    </row>
    <row r="197" spans="5:6" ht="15.75">
      <c r="E197" s="68"/>
      <c r="F197" s="68"/>
    </row>
    <row r="198" spans="5:6" ht="15.75">
      <c r="E198" s="68"/>
      <c r="F198" s="68"/>
    </row>
    <row r="199" spans="5:12" s="9" customFormat="1" ht="15.75">
      <c r="E199" s="67"/>
      <c r="F199" s="67"/>
      <c r="L199" s="63"/>
    </row>
    <row r="200" spans="5:6" ht="15.75">
      <c r="E200" s="68"/>
      <c r="F200" s="68"/>
    </row>
    <row r="201" spans="5:6" ht="15.75">
      <c r="E201" s="68"/>
      <c r="F201" s="68"/>
    </row>
    <row r="202" spans="5:6" ht="15.75">
      <c r="E202" s="68"/>
      <c r="F202" s="68"/>
    </row>
    <row r="203" spans="5:6" ht="15.75">
      <c r="E203" s="68"/>
      <c r="F203" s="68"/>
    </row>
    <row r="204" spans="5:6" ht="15.75">
      <c r="E204" s="68"/>
      <c r="F204" s="68"/>
    </row>
    <row r="205" spans="5:6" ht="15.75">
      <c r="E205" s="68"/>
      <c r="F205" s="68"/>
    </row>
    <row r="206" spans="5:6" ht="15.75">
      <c r="E206" s="68"/>
      <c r="F206" s="68"/>
    </row>
    <row r="207" spans="5:6" ht="15.75">
      <c r="E207" s="68"/>
      <c r="F207" s="68"/>
    </row>
    <row r="208" spans="5:6" ht="15.75">
      <c r="E208" s="68"/>
      <c r="F208" s="68"/>
    </row>
    <row r="209" spans="5:12" s="9" customFormat="1" ht="15.75">
      <c r="E209" s="67"/>
      <c r="F209" s="67"/>
      <c r="L209" s="63"/>
    </row>
    <row r="210" spans="5:6" ht="15.75">
      <c r="E210" s="68"/>
      <c r="F210" s="68"/>
    </row>
    <row r="211" spans="5:6" ht="15.75">
      <c r="E211" s="68"/>
      <c r="F211" s="68"/>
    </row>
    <row r="212" spans="5:6" ht="15.75">
      <c r="E212" s="68"/>
      <c r="F212" s="68"/>
    </row>
    <row r="213" spans="5:6" ht="15.75">
      <c r="E213" s="68"/>
      <c r="F213" s="68"/>
    </row>
    <row r="214" spans="5:6" ht="15.75">
      <c r="E214" s="68"/>
      <c r="F214" s="68"/>
    </row>
    <row r="215" spans="5:6" ht="15.75">
      <c r="E215" s="68"/>
      <c r="F215" s="68"/>
    </row>
    <row r="216" spans="5:6" ht="15.75">
      <c r="E216" s="68"/>
      <c r="F216" s="68"/>
    </row>
    <row r="217" spans="5:6" ht="15.75">
      <c r="E217" s="68"/>
      <c r="F217" s="68"/>
    </row>
    <row r="218" spans="5:6" ht="15.75">
      <c r="E218" s="68"/>
      <c r="F218" s="68"/>
    </row>
    <row r="219" spans="5:6" ht="15.75">
      <c r="E219" s="68"/>
      <c r="F219" s="68"/>
    </row>
    <row r="220" spans="5:12" s="9" customFormat="1" ht="15.75">
      <c r="E220" s="67"/>
      <c r="F220" s="67"/>
      <c r="L220" s="63"/>
    </row>
    <row r="221" spans="5:6" ht="15.75">
      <c r="E221" s="68"/>
      <c r="F221" s="68"/>
    </row>
    <row r="222" spans="5:6" ht="15.75">
      <c r="E222" s="68"/>
      <c r="F222" s="68"/>
    </row>
    <row r="223" spans="5:6" ht="15.75">
      <c r="E223" s="68"/>
      <c r="F223" s="68"/>
    </row>
    <row r="224" spans="5:6" ht="15.75">
      <c r="E224" s="68"/>
      <c r="F224" s="68"/>
    </row>
    <row r="225" spans="5:6" ht="15.75">
      <c r="E225" s="68"/>
      <c r="F225" s="68"/>
    </row>
    <row r="226" spans="5:6" ht="15.75">
      <c r="E226" s="68"/>
      <c r="F226" s="68"/>
    </row>
    <row r="227" spans="5:12" s="9" customFormat="1" ht="15.75">
      <c r="E227" s="67"/>
      <c r="F227" s="67"/>
      <c r="L227" s="63"/>
    </row>
    <row r="228" spans="5:6" ht="15.75">
      <c r="E228" s="68"/>
      <c r="F228" s="68"/>
    </row>
    <row r="229" spans="5:6" ht="15.75">
      <c r="E229" s="68"/>
      <c r="F229" s="68"/>
    </row>
    <row r="230" spans="5:6" ht="15.75">
      <c r="E230" s="68"/>
      <c r="F230" s="68"/>
    </row>
    <row r="231" spans="5:6" ht="15.75">
      <c r="E231" s="68"/>
      <c r="F231" s="68"/>
    </row>
    <row r="232" spans="5:6" ht="15.75">
      <c r="E232" s="68"/>
      <c r="F232" s="68"/>
    </row>
    <row r="233" spans="5:6" ht="15.75">
      <c r="E233" s="68"/>
      <c r="F233" s="68"/>
    </row>
    <row r="234" spans="5:6" ht="15.75">
      <c r="E234" s="68"/>
      <c r="F234" s="68"/>
    </row>
    <row r="235" spans="5:6" ht="15.75">
      <c r="E235" s="68"/>
      <c r="F235" s="68"/>
    </row>
    <row r="236" spans="5:6" ht="15.75">
      <c r="E236" s="68"/>
      <c r="F236" s="68"/>
    </row>
    <row r="237" spans="5:6" ht="15.75">
      <c r="E237" s="68"/>
      <c r="F237" s="68"/>
    </row>
    <row r="238" spans="5:6" ht="15.75">
      <c r="E238" s="68"/>
      <c r="F238" s="68"/>
    </row>
    <row r="239" spans="5:6" ht="15.75">
      <c r="E239" s="68"/>
      <c r="F239" s="68"/>
    </row>
    <row r="240" spans="5:6" ht="15.75">
      <c r="E240" s="68"/>
      <c r="F240" s="68"/>
    </row>
    <row r="241" spans="5:6" ht="15.75">
      <c r="E241" s="68"/>
      <c r="F241" s="68"/>
    </row>
    <row r="242" spans="5:6" ht="15.75">
      <c r="E242" s="68"/>
      <c r="F242" s="68"/>
    </row>
    <row r="243" spans="5:6" ht="15.75">
      <c r="E243" s="68"/>
      <c r="F243" s="68"/>
    </row>
    <row r="244" spans="5:6" ht="15.75">
      <c r="E244" s="68"/>
      <c r="F244" s="68"/>
    </row>
    <row r="245" spans="5:6" ht="15.75">
      <c r="E245" s="68"/>
      <c r="F245" s="68"/>
    </row>
    <row r="246" spans="5:6" ht="15.75">
      <c r="E246" s="68"/>
      <c r="F246" s="68"/>
    </row>
    <row r="247" spans="5:6" ht="15.75">
      <c r="E247" s="68"/>
      <c r="F247" s="68"/>
    </row>
    <row r="248" spans="5:6" ht="15.75">
      <c r="E248" s="68"/>
      <c r="F248" s="68"/>
    </row>
    <row r="249" spans="5:6" ht="15.75">
      <c r="E249" s="68"/>
      <c r="F249" s="68"/>
    </row>
    <row r="250" spans="5:6" ht="15.75">
      <c r="E250" s="68"/>
      <c r="F250" s="68"/>
    </row>
    <row r="251" spans="5:6" ht="15.75">
      <c r="E251" s="68"/>
      <c r="F251" s="68"/>
    </row>
    <row r="252" spans="5:6" ht="15.75">
      <c r="E252" s="68"/>
      <c r="F252" s="68"/>
    </row>
    <row r="253" spans="5:6" ht="15.75">
      <c r="E253" s="68"/>
      <c r="F253" s="68"/>
    </row>
    <row r="254" spans="5:6" ht="15.75">
      <c r="E254" s="68"/>
      <c r="F254" s="68"/>
    </row>
    <row r="255" spans="5:11" ht="15.75">
      <c r="E255" s="68"/>
      <c r="F255" s="68"/>
      <c r="I255" s="22"/>
      <c r="J255" s="22"/>
      <c r="K255" s="22"/>
    </row>
    <row r="256" spans="5:11" ht="15.75">
      <c r="E256" s="68"/>
      <c r="F256" s="68"/>
      <c r="I256" s="22"/>
      <c r="J256" s="22"/>
      <c r="K256" s="22"/>
    </row>
    <row r="257" spans="5:12" s="9" customFormat="1" ht="15.75">
      <c r="E257" s="67"/>
      <c r="F257" s="67"/>
      <c r="I257" s="30"/>
      <c r="J257" s="30"/>
      <c r="K257" s="30"/>
      <c r="L257" s="63"/>
    </row>
    <row r="258" spans="5:11" ht="15.75">
      <c r="E258" s="68"/>
      <c r="F258" s="68"/>
      <c r="I258" s="22"/>
      <c r="J258" s="22"/>
      <c r="K258" s="22"/>
    </row>
    <row r="259" spans="5:11" ht="15.75">
      <c r="E259" s="68"/>
      <c r="F259" s="68"/>
      <c r="I259" s="22"/>
      <c r="J259" s="22"/>
      <c r="K259" s="22"/>
    </row>
    <row r="261" spans="5:12" s="9" customFormat="1" ht="15.75">
      <c r="E261" s="67"/>
      <c r="F261" s="67"/>
      <c r="L261" s="63"/>
    </row>
    <row r="262" spans="5:6" ht="15.75">
      <c r="E262" s="68"/>
      <c r="F262" s="68"/>
    </row>
    <row r="263" spans="5:6" ht="15.75">
      <c r="E263" s="68"/>
      <c r="F263" s="68"/>
    </row>
    <row r="264" spans="5:6" ht="15.75">
      <c r="E264" s="68"/>
      <c r="F264" s="68"/>
    </row>
    <row r="265" spans="5:12" s="9" customFormat="1" ht="15.75">
      <c r="E265" s="67"/>
      <c r="F265" s="67"/>
      <c r="L265" s="63"/>
    </row>
    <row r="266" spans="5:6" ht="15.75">
      <c r="E266" s="68"/>
      <c r="F266" s="68"/>
    </row>
    <row r="267" spans="5:6" ht="15.75">
      <c r="E267" s="68"/>
      <c r="F267" s="68"/>
    </row>
    <row r="268" spans="5:6" ht="15.75">
      <c r="E268" s="68"/>
      <c r="F268" s="68"/>
    </row>
    <row r="269" spans="5:6" ht="15.75">
      <c r="E269" s="68"/>
      <c r="F269" s="68"/>
    </row>
    <row r="270" spans="5:12" s="9" customFormat="1" ht="15.75">
      <c r="E270" s="67"/>
      <c r="F270" s="67"/>
      <c r="G270" s="67"/>
      <c r="L270" s="63"/>
    </row>
    <row r="271" spans="5:6" ht="15.75">
      <c r="E271" s="68"/>
      <c r="F271" s="68"/>
    </row>
    <row r="272" spans="5:6" ht="15.75">
      <c r="E272" s="68"/>
      <c r="F272" s="68"/>
    </row>
    <row r="273" spans="5:6" ht="15.75">
      <c r="E273" s="68"/>
      <c r="F273" s="68"/>
    </row>
    <row r="274" spans="5:12" s="9" customFormat="1" ht="15.75">
      <c r="E274" s="67"/>
      <c r="F274" s="67"/>
      <c r="G274" s="67"/>
      <c r="L274" s="63"/>
    </row>
    <row r="275" spans="5:6" ht="15.75">
      <c r="E275" s="68"/>
      <c r="F275" s="68"/>
    </row>
    <row r="276" spans="5:6" ht="15.75">
      <c r="E276" s="68"/>
      <c r="F276" s="68"/>
    </row>
    <row r="277" spans="5:6" ht="15.75">
      <c r="E277" s="68"/>
      <c r="F277" s="68"/>
    </row>
    <row r="278" spans="5:6" ht="15.75">
      <c r="E278" s="68"/>
      <c r="F278" s="68"/>
    </row>
    <row r="279" spans="5:12" s="9" customFormat="1" ht="15.75">
      <c r="E279" s="67"/>
      <c r="F279" s="67"/>
      <c r="L279" s="63"/>
    </row>
    <row r="280" spans="5:6" ht="15.75">
      <c r="E280" s="68"/>
      <c r="F280" s="68"/>
    </row>
    <row r="281" spans="5:6" ht="15.75">
      <c r="E281" s="68"/>
      <c r="F281" s="68"/>
    </row>
    <row r="283" spans="5:6" ht="15.75">
      <c r="E283" s="68"/>
      <c r="F283" s="68"/>
    </row>
    <row r="284" spans="5:12" s="9" customFormat="1" ht="15.75">
      <c r="E284" s="67"/>
      <c r="F284" s="67"/>
      <c r="L284" s="63"/>
    </row>
    <row r="285" spans="5:6" ht="15.75">
      <c r="E285" s="68"/>
      <c r="F285" s="68"/>
    </row>
    <row r="286" spans="5:6" ht="15.75">
      <c r="E286" s="68"/>
      <c r="F286" s="68"/>
    </row>
    <row r="287" spans="5:6" ht="15.75">
      <c r="E287" s="68"/>
      <c r="F287" s="68"/>
    </row>
    <row r="288" spans="5:12" s="9" customFormat="1" ht="15.75">
      <c r="E288" s="67"/>
      <c r="F288" s="67"/>
      <c r="L288" s="63"/>
    </row>
    <row r="289" spans="5:11" ht="15.75">
      <c r="E289" s="68"/>
      <c r="F289" s="68"/>
      <c r="I289" s="45"/>
      <c r="J289" s="45"/>
      <c r="K289" s="45"/>
    </row>
    <row r="290" spans="5:6" ht="15.75">
      <c r="E290" s="68"/>
      <c r="F290" s="68"/>
    </row>
    <row r="293" spans="5:6" ht="23.25" customHeight="1">
      <c r="E293" s="69"/>
      <c r="F293" s="69"/>
    </row>
  </sheetData>
  <sheetProtection/>
  <mergeCells count="5">
    <mergeCell ref="E1:H1"/>
    <mergeCell ref="G8:H8"/>
    <mergeCell ref="E4:F4"/>
    <mergeCell ref="E5:F5"/>
    <mergeCell ref="E2:H2"/>
  </mergeCells>
  <printOptions headings="1"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365" t="s">
        <v>336</v>
      </c>
      <c r="B1" s="365"/>
      <c r="C1" s="365"/>
      <c r="D1" s="365"/>
      <c r="E1" s="365"/>
    </row>
    <row r="2" spans="1:5" ht="15.75">
      <c r="A2" s="354" t="s">
        <v>346</v>
      </c>
      <c r="B2" s="354"/>
      <c r="C2" s="354"/>
      <c r="D2" s="354"/>
      <c r="E2" s="354"/>
    </row>
    <row r="3" spans="1:5" ht="15.75">
      <c r="A3" s="127"/>
      <c r="B3" s="127"/>
      <c r="C3" s="127"/>
      <c r="D3" s="127"/>
      <c r="E3" s="127"/>
    </row>
    <row r="4" spans="1:5" ht="15.75">
      <c r="A4" s="371" t="s">
        <v>225</v>
      </c>
      <c r="B4" s="371"/>
      <c r="C4" s="371"/>
      <c r="D4" s="371"/>
      <c r="E4" s="371"/>
    </row>
    <row r="5" spans="1:5" ht="15.75">
      <c r="A5" s="371" t="s">
        <v>257</v>
      </c>
      <c r="B5" s="371"/>
      <c r="C5" s="371"/>
      <c r="D5" s="371"/>
      <c r="E5" s="371"/>
    </row>
    <row r="6" spans="1:5" ht="15.75">
      <c r="A6" s="1"/>
      <c r="B6" s="1"/>
      <c r="C6" s="1"/>
      <c r="D6" s="1"/>
      <c r="E6" s="1"/>
    </row>
    <row r="7" spans="1:5" ht="49.5" customHeight="1">
      <c r="A7" s="82" t="s">
        <v>214</v>
      </c>
      <c r="B7" s="83" t="s">
        <v>215</v>
      </c>
      <c r="C7" s="83" t="s">
        <v>216</v>
      </c>
      <c r="D7" s="83" t="s">
        <v>262</v>
      </c>
      <c r="E7" s="83" t="s">
        <v>217</v>
      </c>
    </row>
    <row r="8" spans="1:5" ht="15.75">
      <c r="A8" s="1"/>
      <c r="B8" s="84"/>
      <c r="C8" s="84"/>
      <c r="D8" s="84"/>
      <c r="E8" s="84"/>
    </row>
    <row r="9" spans="1:5" ht="15.75">
      <c r="A9" s="92" t="s">
        <v>240</v>
      </c>
      <c r="B9" s="88">
        <v>0</v>
      </c>
      <c r="C9" s="84">
        <f>'2. bevételek'!H10</f>
        <v>0</v>
      </c>
      <c r="D9" s="84">
        <v>0</v>
      </c>
      <c r="E9" s="88">
        <f aca="true" t="shared" si="0" ref="E9:E17">SUM(B9:D9)</f>
        <v>0</v>
      </c>
    </row>
    <row r="10" spans="1:5" ht="15.75">
      <c r="A10" s="274" t="s">
        <v>181</v>
      </c>
      <c r="B10" s="275">
        <v>0</v>
      </c>
      <c r="C10" s="276">
        <f>'2. bevételek'!H14</f>
        <v>257</v>
      </c>
      <c r="D10" s="275">
        <v>0</v>
      </c>
      <c r="E10" s="88">
        <f t="shared" si="0"/>
        <v>257</v>
      </c>
    </row>
    <row r="11" spans="1:5" ht="15.75">
      <c r="A11" s="5" t="s">
        <v>24</v>
      </c>
      <c r="B11" s="88">
        <f>'2. bevételek'!H19+'2. bevételek'!H27</f>
        <v>284</v>
      </c>
      <c r="C11" s="84">
        <f>'2. bevételek'!H25+'2. bevételek'!H29</f>
        <v>18632</v>
      </c>
      <c r="D11" s="84">
        <v>0</v>
      </c>
      <c r="E11" s="84">
        <f t="shared" si="0"/>
        <v>18916</v>
      </c>
    </row>
    <row r="12" spans="1:5" ht="15.75">
      <c r="A12" s="2" t="s">
        <v>194</v>
      </c>
      <c r="B12" s="88">
        <f>'2. bevételek'!H33</f>
        <v>15370</v>
      </c>
      <c r="C12" s="84">
        <v>0</v>
      </c>
      <c r="D12" s="84">
        <v>0</v>
      </c>
      <c r="E12" s="84">
        <f t="shared" si="0"/>
        <v>15370</v>
      </c>
    </row>
    <row r="13" spans="1:5" ht="15.75">
      <c r="A13" s="5" t="s">
        <v>186</v>
      </c>
      <c r="B13" s="88">
        <f>'2. bevételek'!H42</f>
        <v>11820</v>
      </c>
      <c r="C13" s="84">
        <v>0</v>
      </c>
      <c r="D13" s="84">
        <v>0</v>
      </c>
      <c r="E13" s="84">
        <f t="shared" si="0"/>
        <v>11820</v>
      </c>
    </row>
    <row r="14" spans="1:5" ht="15.75">
      <c r="A14" s="5" t="s">
        <v>169</v>
      </c>
      <c r="B14" s="88">
        <f>'2. bevételek'!H57</f>
        <v>1718</v>
      </c>
      <c r="C14" s="84">
        <v>0</v>
      </c>
      <c r="D14" s="84">
        <v>0</v>
      </c>
      <c r="E14" s="84">
        <f t="shared" si="0"/>
        <v>1718</v>
      </c>
    </row>
    <row r="15" spans="1:5" ht="15.75">
      <c r="A15" s="5" t="s">
        <v>187</v>
      </c>
      <c r="B15" s="88">
        <f>'2. bevételek'!H65</f>
        <v>17650</v>
      </c>
      <c r="C15" s="84">
        <v>0</v>
      </c>
      <c r="D15" s="84">
        <v>0</v>
      </c>
      <c r="E15" s="84">
        <f t="shared" si="0"/>
        <v>17650</v>
      </c>
    </row>
    <row r="16" spans="1:5" ht="15.75">
      <c r="A16" s="5" t="s">
        <v>172</v>
      </c>
      <c r="B16" s="88">
        <v>0</v>
      </c>
      <c r="C16" s="84">
        <f>'2. bevételek'!H88</f>
        <v>550</v>
      </c>
      <c r="D16" s="84">
        <v>0</v>
      </c>
      <c r="E16" s="84">
        <f t="shared" si="0"/>
        <v>550</v>
      </c>
    </row>
    <row r="17" spans="1:5" ht="15.75">
      <c r="A17" s="5" t="s">
        <v>195</v>
      </c>
      <c r="B17" s="88">
        <f>'2. bevételek'!H96</f>
        <v>3497</v>
      </c>
      <c r="C17" s="84">
        <v>0</v>
      </c>
      <c r="D17" s="84">
        <v>0</v>
      </c>
      <c r="E17" s="84">
        <f t="shared" si="0"/>
        <v>3497</v>
      </c>
    </row>
    <row r="18" spans="1:5" ht="15.75">
      <c r="A18" s="62" t="s">
        <v>218</v>
      </c>
      <c r="B18" s="85">
        <f>SUM(B9:B17)</f>
        <v>50339</v>
      </c>
      <c r="C18" s="85">
        <f>SUM(C9:C17)</f>
        <v>19439</v>
      </c>
      <c r="D18" s="85">
        <f>SUM(D9:D17)</f>
        <v>0</v>
      </c>
      <c r="E18" s="85">
        <f>SUM(E9:E17)</f>
        <v>69778</v>
      </c>
    </row>
    <row r="19" spans="1:15" s="22" customFormat="1" ht="15.75">
      <c r="A19" s="48"/>
      <c r="B19" s="48"/>
      <c r="C19" s="48"/>
      <c r="D19" s="48"/>
      <c r="E19" s="48"/>
      <c r="F19" s="48"/>
      <c r="G19" s="57"/>
      <c r="H19" s="48"/>
      <c r="I19" s="48"/>
      <c r="J19" s="48"/>
      <c r="K19" s="50"/>
      <c r="L19" s="21"/>
      <c r="M19" s="21"/>
      <c r="N19" s="21"/>
      <c r="O19" s="55"/>
    </row>
    <row r="20" spans="1:17" s="2" customFormat="1" ht="15.75">
      <c r="A20" s="36"/>
      <c r="G20" s="62"/>
      <c r="N20" s="46"/>
      <c r="O20" s="46"/>
      <c r="P20" s="46"/>
      <c r="Q20" s="63"/>
    </row>
    <row r="21" spans="1:17" s="2" customFormat="1" ht="15.75">
      <c r="A21" s="9"/>
      <c r="G21" s="62"/>
      <c r="N21" s="46"/>
      <c r="O21" s="46"/>
      <c r="P21" s="46"/>
      <c r="Q21" s="63"/>
    </row>
    <row r="22" spans="1:17" s="2" customFormat="1" ht="15.75">
      <c r="A22" s="8"/>
      <c r="G22" s="62"/>
      <c r="N22" s="46"/>
      <c r="O22" s="46"/>
      <c r="P22" s="46"/>
      <c r="Q22" s="63"/>
    </row>
    <row r="23" spans="1:11" s="2" customFormat="1" ht="15.75">
      <c r="A23" s="8"/>
      <c r="B23" s="6"/>
      <c r="C23" s="6"/>
      <c r="D23" s="6"/>
      <c r="E23" s="7"/>
      <c r="F23" s="7"/>
      <c r="G23" s="40"/>
      <c r="H23" s="53"/>
      <c r="I23" s="13"/>
      <c r="J23" s="26"/>
      <c r="K23" s="24"/>
    </row>
    <row r="24" spans="1:17" s="2" customFormat="1" ht="15.75">
      <c r="A24" s="8"/>
      <c r="G24" s="62"/>
      <c r="N24" s="46"/>
      <c r="O24" s="46"/>
      <c r="P24" s="46"/>
      <c r="Q24" s="63"/>
    </row>
    <row r="25" spans="1:10" s="9" customFormat="1" ht="15.75">
      <c r="A25" s="8"/>
      <c r="B25" s="4"/>
      <c r="C25" s="4"/>
      <c r="D25" s="4"/>
      <c r="E25" s="4"/>
      <c r="F25" s="4"/>
      <c r="G25" s="54"/>
      <c r="H25" s="32"/>
      <c r="I25" s="32"/>
      <c r="J25" s="34"/>
    </row>
    <row r="26" spans="1:10" s="2" customFormat="1" ht="15.75">
      <c r="A26" s="8"/>
      <c r="B26" s="4"/>
      <c r="C26" s="6"/>
      <c r="D26" s="6"/>
      <c r="E26" s="6"/>
      <c r="F26" s="6"/>
      <c r="G26" s="54"/>
      <c r="H26" s="26"/>
      <c r="I26" s="26"/>
      <c r="J26" s="24"/>
    </row>
    <row r="27" spans="1:10" s="2" customFormat="1" ht="14.25" customHeight="1">
      <c r="A27" s="8"/>
      <c r="B27" s="4"/>
      <c r="C27" s="6"/>
      <c r="D27" s="6"/>
      <c r="E27" s="6"/>
      <c r="F27" s="6"/>
      <c r="G27" s="54"/>
      <c r="H27" s="26"/>
      <c r="I27" s="26"/>
      <c r="J27" s="24"/>
    </row>
  </sheetData>
  <sheetProtection/>
  <mergeCells count="4">
    <mergeCell ref="A1:E1"/>
    <mergeCell ref="A4:E4"/>
    <mergeCell ref="A5:E5"/>
    <mergeCell ref="A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3"/>
  <sheetViews>
    <sheetView zoomScaleSheetLayoutView="100" zoomScalePageLayoutView="0" workbookViewId="0" topLeftCell="A1">
      <selection activeCell="E2" sqref="E2:H2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57421875" style="6" customWidth="1"/>
    <col min="4" max="4" width="1.421875" style="6" customWidth="1"/>
    <col min="5" max="5" width="55.7109375" style="6" customWidth="1"/>
    <col min="6" max="6" width="24.8515625" style="6" customWidth="1"/>
    <col min="7" max="7" width="16.28125" style="2" customWidth="1"/>
    <col min="8" max="8" width="16.28125" style="1" customWidth="1"/>
    <col min="9" max="16384" width="9.140625" style="1" customWidth="1"/>
  </cols>
  <sheetData>
    <row r="1" spans="1:8" ht="24" customHeight="1">
      <c r="A1" s="372" t="s">
        <v>337</v>
      </c>
      <c r="B1" s="372"/>
      <c r="C1" s="372"/>
      <c r="D1" s="372"/>
      <c r="E1" s="372"/>
      <c r="F1" s="372"/>
      <c r="G1" s="372"/>
      <c r="H1" s="372"/>
    </row>
    <row r="2" spans="1:10" ht="24" customHeight="1">
      <c r="A2" s="45"/>
      <c r="B2" s="45"/>
      <c r="C2" s="45"/>
      <c r="D2" s="45"/>
      <c r="E2" s="354" t="s">
        <v>347</v>
      </c>
      <c r="F2" s="354"/>
      <c r="G2" s="354"/>
      <c r="H2" s="354"/>
      <c r="I2" s="353"/>
      <c r="J2" s="353"/>
    </row>
    <row r="3" spans="1:8" ht="24" customHeight="1">
      <c r="A3" s="45"/>
      <c r="B3" s="45"/>
      <c r="C3" s="45"/>
      <c r="D3" s="45"/>
      <c r="E3" s="127"/>
      <c r="F3" s="127"/>
      <c r="G3" s="127"/>
      <c r="H3" s="127"/>
    </row>
    <row r="4" spans="1:8" ht="15.75">
      <c r="A4" s="370" t="s">
        <v>225</v>
      </c>
      <c r="B4" s="370"/>
      <c r="C4" s="370"/>
      <c r="D4" s="370"/>
      <c r="E4" s="370"/>
      <c r="F4" s="370"/>
      <c r="G4" s="370"/>
      <c r="H4" s="370"/>
    </row>
    <row r="5" spans="1:8" ht="15.75">
      <c r="A5" s="370" t="s">
        <v>258</v>
      </c>
      <c r="B5" s="370"/>
      <c r="C5" s="370"/>
      <c r="D5" s="370"/>
      <c r="E5" s="370"/>
      <c r="F5" s="370"/>
      <c r="G5" s="370"/>
      <c r="H5" s="370"/>
    </row>
    <row r="6" spans="1:8" ht="15.75">
      <c r="A6" s="370" t="s">
        <v>11</v>
      </c>
      <c r="B6" s="370"/>
      <c r="C6" s="370"/>
      <c r="D6" s="370"/>
      <c r="E6" s="370"/>
      <c r="F6" s="370"/>
      <c r="G6" s="370"/>
      <c r="H6" s="370"/>
    </row>
    <row r="7" spans="1:7" ht="16.5" thickBot="1">
      <c r="A7" s="10"/>
      <c r="B7" s="10"/>
      <c r="C7" s="10"/>
      <c r="D7" s="10"/>
      <c r="E7" s="10"/>
      <c r="F7" s="10"/>
      <c r="G7" s="16"/>
    </row>
    <row r="8" spans="1:8" ht="30" customHeight="1">
      <c r="A8" s="379" t="s">
        <v>23</v>
      </c>
      <c r="B8" s="380"/>
      <c r="C8" s="380"/>
      <c r="D8" s="380"/>
      <c r="E8" s="380"/>
      <c r="F8" s="377" t="s">
        <v>10</v>
      </c>
      <c r="G8" s="226" t="s">
        <v>17</v>
      </c>
      <c r="H8" s="341" t="s">
        <v>263</v>
      </c>
    </row>
    <row r="9" spans="1:8" s="3" customFormat="1" ht="44.25" customHeight="1">
      <c r="A9" s="381"/>
      <c r="B9" s="382"/>
      <c r="C9" s="382"/>
      <c r="D9" s="382"/>
      <c r="E9" s="382"/>
      <c r="F9" s="378"/>
      <c r="G9" s="375" t="s">
        <v>248</v>
      </c>
      <c r="H9" s="376"/>
    </row>
    <row r="10" spans="1:8" s="2" customFormat="1" ht="15.75">
      <c r="A10" s="185" t="s">
        <v>24</v>
      </c>
      <c r="B10" s="186"/>
      <c r="C10" s="186"/>
      <c r="D10" s="186"/>
      <c r="E10" s="186"/>
      <c r="F10" s="187"/>
      <c r="G10" s="188">
        <f>SUM(G11+G17+G21+G49+G61+G64)</f>
        <v>10797</v>
      </c>
      <c r="H10" s="342">
        <f>SUM(H11+H17+H21+H49+H61+H64)</f>
        <v>21462</v>
      </c>
    </row>
    <row r="11" spans="1:8" s="2" customFormat="1" ht="15.75">
      <c r="A11" s="128" t="s">
        <v>25</v>
      </c>
      <c r="B11" s="40"/>
      <c r="C11" s="40" t="s">
        <v>9</v>
      </c>
      <c r="D11" s="40"/>
      <c r="E11" s="40"/>
      <c r="F11" s="328">
        <v>1</v>
      </c>
      <c r="G11" s="152">
        <f>SUM(G12)</f>
        <v>3658</v>
      </c>
      <c r="H11" s="343">
        <f>SUM(H12)</f>
        <v>3658</v>
      </c>
    </row>
    <row r="12" spans="1:8" s="2" customFormat="1" ht="15.75">
      <c r="A12" s="129"/>
      <c r="B12" s="7" t="s">
        <v>30</v>
      </c>
      <c r="C12" s="7"/>
      <c r="D12" s="7" t="s">
        <v>2</v>
      </c>
      <c r="E12" s="7"/>
      <c r="F12" s="131"/>
      <c r="G12" s="76">
        <f>SUM(G13+G14+G15+G16)</f>
        <v>3658</v>
      </c>
      <c r="H12" s="344">
        <f>SUM(H13+H14+H15+H16)</f>
        <v>3658</v>
      </c>
    </row>
    <row r="13" spans="1:8" s="2" customFormat="1" ht="15.75">
      <c r="A13" s="129"/>
      <c r="B13" s="7"/>
      <c r="C13" s="7" t="s">
        <v>35</v>
      </c>
      <c r="D13" s="7" t="s">
        <v>32</v>
      </c>
      <c r="E13" s="7"/>
      <c r="F13" s="131"/>
      <c r="G13" s="76">
        <v>1795</v>
      </c>
      <c r="H13" s="344">
        <v>1818</v>
      </c>
    </row>
    <row r="14" spans="1:8" s="2" customFormat="1" ht="15.75">
      <c r="A14" s="129"/>
      <c r="B14" s="7"/>
      <c r="C14" s="7"/>
      <c r="D14" s="7" t="s">
        <v>31</v>
      </c>
      <c r="E14" s="7"/>
      <c r="F14" s="131"/>
      <c r="G14" s="76">
        <v>1348</v>
      </c>
      <c r="H14" s="184">
        <v>1690</v>
      </c>
    </row>
    <row r="15" spans="1:8" s="2" customFormat="1" ht="15.75">
      <c r="A15" s="129"/>
      <c r="B15" s="7"/>
      <c r="C15" s="7"/>
      <c r="D15" s="7" t="s">
        <v>34</v>
      </c>
      <c r="E15" s="7"/>
      <c r="F15" s="131"/>
      <c r="G15" s="76">
        <v>365</v>
      </c>
      <c r="H15" s="184">
        <v>0</v>
      </c>
    </row>
    <row r="16" spans="1:8" s="2" customFormat="1" ht="15.75">
      <c r="A16" s="129"/>
      <c r="B16" s="7"/>
      <c r="C16" s="7"/>
      <c r="D16" s="7" t="s">
        <v>251</v>
      </c>
      <c r="E16" s="7"/>
      <c r="F16" s="131"/>
      <c r="G16" s="76">
        <v>150</v>
      </c>
      <c r="H16" s="184">
        <v>150</v>
      </c>
    </row>
    <row r="17" spans="1:8" s="2" customFormat="1" ht="15.75" customHeight="1">
      <c r="A17" s="128" t="s">
        <v>38</v>
      </c>
      <c r="B17" s="40"/>
      <c r="C17" s="40" t="s">
        <v>39</v>
      </c>
      <c r="D17" s="130"/>
      <c r="E17" s="130"/>
      <c r="F17" s="132"/>
      <c r="G17" s="152">
        <f>SUM(G18:G20)</f>
        <v>950</v>
      </c>
      <c r="H17" s="343">
        <f>SUM(H18:H20)</f>
        <v>980</v>
      </c>
    </row>
    <row r="18" spans="1:8" s="2" customFormat="1" ht="15.75">
      <c r="A18" s="129"/>
      <c r="B18" s="7"/>
      <c r="C18" s="7"/>
      <c r="D18" s="7" t="s">
        <v>18</v>
      </c>
      <c r="E18" s="7"/>
      <c r="F18" s="131"/>
      <c r="G18" s="151">
        <v>900</v>
      </c>
      <c r="H18" s="184">
        <v>930</v>
      </c>
    </row>
    <row r="19" spans="1:8" s="2" customFormat="1" ht="15.75">
      <c r="A19" s="129"/>
      <c r="B19" s="7"/>
      <c r="C19" s="7"/>
      <c r="D19" s="7" t="s">
        <v>42</v>
      </c>
      <c r="E19" s="7"/>
      <c r="F19" s="131"/>
      <c r="G19" s="151">
        <v>25</v>
      </c>
      <c r="H19" s="184">
        <v>25</v>
      </c>
    </row>
    <row r="20" spans="1:8" s="2" customFormat="1" ht="15.75">
      <c r="A20" s="129"/>
      <c r="B20" s="7"/>
      <c r="C20" s="7"/>
      <c r="D20" s="7" t="s">
        <v>43</v>
      </c>
      <c r="E20" s="7"/>
      <c r="F20" s="131"/>
      <c r="G20" s="151">
        <v>25</v>
      </c>
      <c r="H20" s="184">
        <v>25</v>
      </c>
    </row>
    <row r="21" spans="1:8" s="2" customFormat="1" ht="15.75">
      <c r="A21" s="128" t="s">
        <v>40</v>
      </c>
      <c r="B21" s="40"/>
      <c r="C21" s="40" t="s">
        <v>41</v>
      </c>
      <c r="D21" s="40"/>
      <c r="E21" s="40"/>
      <c r="F21" s="131"/>
      <c r="G21" s="152">
        <f>SUM(G22+G27+G33+G41+G44)</f>
        <v>1790</v>
      </c>
      <c r="H21" s="343">
        <f>SUM(H22+H27+H33+H41+H44)</f>
        <v>1656</v>
      </c>
    </row>
    <row r="22" spans="1:8" s="37" customFormat="1" ht="15.75">
      <c r="A22" s="129"/>
      <c r="B22" s="7" t="s">
        <v>44</v>
      </c>
      <c r="C22" s="7"/>
      <c r="D22" s="7" t="s">
        <v>3</v>
      </c>
      <c r="E22" s="58"/>
      <c r="F22" s="156"/>
      <c r="G22" s="151">
        <f>SUM(G23)</f>
        <v>160</v>
      </c>
      <c r="H22" s="345">
        <f>SUM(H23)</f>
        <v>166</v>
      </c>
    </row>
    <row r="23" spans="1:8" s="2" customFormat="1" ht="15.75">
      <c r="A23" s="129"/>
      <c r="B23" s="7"/>
      <c r="C23" s="7" t="s">
        <v>47</v>
      </c>
      <c r="D23" s="7" t="s">
        <v>48</v>
      </c>
      <c r="E23" s="7"/>
      <c r="F23" s="131"/>
      <c r="G23" s="76">
        <f>SUM(G24:G26)</f>
        <v>160</v>
      </c>
      <c r="H23" s="344">
        <f>SUM(H24:H26)</f>
        <v>166</v>
      </c>
    </row>
    <row r="24" spans="1:8" s="2" customFormat="1" ht="15.75">
      <c r="A24" s="128"/>
      <c r="B24" s="40"/>
      <c r="C24" s="40"/>
      <c r="D24" s="40"/>
      <c r="E24" s="7" t="s">
        <v>49</v>
      </c>
      <c r="F24" s="131"/>
      <c r="G24" s="76">
        <v>10</v>
      </c>
      <c r="H24" s="184">
        <v>31</v>
      </c>
    </row>
    <row r="25" spans="1:8" s="2" customFormat="1" ht="15.75">
      <c r="A25" s="128"/>
      <c r="B25" s="40"/>
      <c r="C25" s="40"/>
      <c r="D25" s="40"/>
      <c r="E25" s="7" t="s">
        <v>226</v>
      </c>
      <c r="F25" s="131"/>
      <c r="G25" s="76">
        <v>50</v>
      </c>
      <c r="H25" s="184">
        <v>0</v>
      </c>
    </row>
    <row r="26" spans="1:8" s="2" customFormat="1" ht="15.75">
      <c r="A26" s="128"/>
      <c r="B26" s="40"/>
      <c r="C26" s="40"/>
      <c r="D26" s="40"/>
      <c r="E26" s="7" t="s">
        <v>13</v>
      </c>
      <c r="F26" s="131"/>
      <c r="G26" s="76">
        <v>100</v>
      </c>
      <c r="H26" s="184">
        <v>135</v>
      </c>
    </row>
    <row r="27" spans="1:8" s="37" customFormat="1" ht="15.75">
      <c r="A27" s="129"/>
      <c r="B27" s="7" t="s">
        <v>52</v>
      </c>
      <c r="C27" s="7"/>
      <c r="D27" s="7" t="s">
        <v>53</v>
      </c>
      <c r="E27" s="7"/>
      <c r="F27" s="131"/>
      <c r="G27" s="151">
        <f>SUM(G28+G31)</f>
        <v>430</v>
      </c>
      <c r="H27" s="345">
        <f>SUM(H28+H31)</f>
        <v>430</v>
      </c>
    </row>
    <row r="28" spans="1:8" s="2" customFormat="1" ht="15.75">
      <c r="A28" s="129"/>
      <c r="B28" s="7"/>
      <c r="C28" s="7" t="s">
        <v>54</v>
      </c>
      <c r="D28" s="7" t="s">
        <v>55</v>
      </c>
      <c r="E28" s="7"/>
      <c r="F28" s="131"/>
      <c r="G28" s="151">
        <f>SUM(G29:G30)</f>
        <v>300</v>
      </c>
      <c r="H28" s="345">
        <v>300</v>
      </c>
    </row>
    <row r="29" spans="1:8" s="2" customFormat="1" ht="15.75">
      <c r="A29" s="129"/>
      <c r="B29" s="7"/>
      <c r="C29" s="7"/>
      <c r="D29" s="7"/>
      <c r="E29" s="7" t="s">
        <v>168</v>
      </c>
      <c r="F29" s="131"/>
      <c r="G29" s="76">
        <v>250</v>
      </c>
      <c r="H29" s="184">
        <v>150</v>
      </c>
    </row>
    <row r="30" spans="1:8" s="2" customFormat="1" ht="15.75">
      <c r="A30" s="129"/>
      <c r="B30" s="7"/>
      <c r="C30" s="7"/>
      <c r="D30" s="7"/>
      <c r="E30" s="7" t="s">
        <v>55</v>
      </c>
      <c r="F30" s="131"/>
      <c r="G30" s="76">
        <v>50</v>
      </c>
      <c r="H30" s="184">
        <v>110</v>
      </c>
    </row>
    <row r="31" spans="1:8" s="2" customFormat="1" ht="15.75">
      <c r="A31" s="129"/>
      <c r="B31" s="7"/>
      <c r="C31" s="7" t="s">
        <v>56</v>
      </c>
      <c r="D31" s="7" t="s">
        <v>57</v>
      </c>
      <c r="E31" s="7"/>
      <c r="F31" s="131"/>
      <c r="G31" s="151">
        <f>SUM(G32)</f>
        <v>130</v>
      </c>
      <c r="H31" s="345">
        <f>SUM(H32)</f>
        <v>130</v>
      </c>
    </row>
    <row r="32" spans="1:8" s="2" customFormat="1" ht="15.75">
      <c r="A32" s="129"/>
      <c r="B32" s="7"/>
      <c r="C32" s="7"/>
      <c r="D32" s="7"/>
      <c r="E32" s="7" t="s">
        <v>4</v>
      </c>
      <c r="F32" s="131"/>
      <c r="G32" s="76">
        <v>130</v>
      </c>
      <c r="H32" s="184">
        <v>130</v>
      </c>
    </row>
    <row r="33" spans="1:8" s="37" customFormat="1" ht="15.75">
      <c r="A33" s="129"/>
      <c r="B33" s="7" t="s">
        <v>58</v>
      </c>
      <c r="C33" s="7"/>
      <c r="D33" s="7" t="s">
        <v>59</v>
      </c>
      <c r="E33" s="7"/>
      <c r="F33" s="131"/>
      <c r="G33" s="151">
        <f>SUM(G34+G36+G37)</f>
        <v>930</v>
      </c>
      <c r="H33" s="345">
        <f>SUM(H34+H36+H37)</f>
        <v>840</v>
      </c>
    </row>
    <row r="34" spans="1:8" s="37" customFormat="1" ht="15.75">
      <c r="A34" s="129"/>
      <c r="B34" s="7"/>
      <c r="C34" s="7" t="s">
        <v>60</v>
      </c>
      <c r="D34" s="7" t="s">
        <v>61</v>
      </c>
      <c r="E34" s="7"/>
      <c r="F34" s="131"/>
      <c r="G34" s="151">
        <f>SUM(G35)</f>
        <v>50</v>
      </c>
      <c r="H34" s="345">
        <f>SUM(H35)</f>
        <v>0</v>
      </c>
    </row>
    <row r="35" spans="1:8" s="37" customFormat="1" ht="15.75">
      <c r="A35" s="129"/>
      <c r="B35" s="7"/>
      <c r="C35" s="7"/>
      <c r="D35" s="7"/>
      <c r="E35" s="7" t="s">
        <v>63</v>
      </c>
      <c r="F35" s="131"/>
      <c r="G35" s="151">
        <v>50</v>
      </c>
      <c r="H35" s="184">
        <v>0</v>
      </c>
    </row>
    <row r="36" spans="1:8" s="37" customFormat="1" ht="15.75">
      <c r="A36" s="129"/>
      <c r="B36" s="7"/>
      <c r="C36" s="7" t="s">
        <v>227</v>
      </c>
      <c r="D36" s="7" t="s">
        <v>228</v>
      </c>
      <c r="E36" s="7"/>
      <c r="F36" s="131"/>
      <c r="G36" s="151">
        <v>50</v>
      </c>
      <c r="H36" s="183">
        <v>0</v>
      </c>
    </row>
    <row r="37" spans="1:12" s="2" customFormat="1" ht="15.75">
      <c r="A37" s="129"/>
      <c r="B37" s="7"/>
      <c r="C37" s="7" t="s">
        <v>65</v>
      </c>
      <c r="D37" s="7" t="s">
        <v>66</v>
      </c>
      <c r="E37" s="7"/>
      <c r="F37" s="131"/>
      <c r="G37" s="151">
        <f>SUM(G38:G40)</f>
        <v>830</v>
      </c>
      <c r="H37" s="345">
        <v>840</v>
      </c>
      <c r="L37" s="22"/>
    </row>
    <row r="38" spans="1:8" s="2" customFormat="1" ht="15.75">
      <c r="A38" s="129"/>
      <c r="B38" s="7"/>
      <c r="C38" s="7"/>
      <c r="D38" s="7"/>
      <c r="E38" s="7" t="s">
        <v>67</v>
      </c>
      <c r="F38" s="131"/>
      <c r="G38" s="76">
        <v>50</v>
      </c>
      <c r="H38" s="184">
        <v>437</v>
      </c>
    </row>
    <row r="39" spans="1:8" s="2" customFormat="1" ht="15.75">
      <c r="A39" s="129"/>
      <c r="B39" s="7"/>
      <c r="C39" s="7"/>
      <c r="D39" s="7"/>
      <c r="E39" s="7" t="s">
        <v>7</v>
      </c>
      <c r="F39" s="131"/>
      <c r="G39" s="76">
        <v>380</v>
      </c>
      <c r="H39" s="184">
        <v>0</v>
      </c>
    </row>
    <row r="40" spans="1:8" s="2" customFormat="1" ht="15.75">
      <c r="A40" s="129"/>
      <c r="B40" s="7"/>
      <c r="C40" s="7"/>
      <c r="D40" s="7"/>
      <c r="E40" s="7" t="s">
        <v>68</v>
      </c>
      <c r="F40" s="131"/>
      <c r="G40" s="76">
        <v>400</v>
      </c>
      <c r="H40" s="184">
        <v>405</v>
      </c>
    </row>
    <row r="41" spans="1:8" s="37" customFormat="1" ht="15.75">
      <c r="A41" s="129"/>
      <c r="B41" s="7" t="s">
        <v>69</v>
      </c>
      <c r="C41" s="7"/>
      <c r="D41" s="7" t="s">
        <v>70</v>
      </c>
      <c r="E41" s="7"/>
      <c r="F41" s="131"/>
      <c r="G41" s="151">
        <f>SUM(G42)</f>
        <v>20</v>
      </c>
      <c r="H41" s="345">
        <f>SUM(H42)</f>
        <v>20</v>
      </c>
    </row>
    <row r="42" spans="1:8" s="2" customFormat="1" ht="15.75">
      <c r="A42" s="129"/>
      <c r="B42" s="7"/>
      <c r="C42" s="7" t="s">
        <v>71</v>
      </c>
      <c r="D42" s="7" t="s">
        <v>72</v>
      </c>
      <c r="E42" s="7"/>
      <c r="F42" s="131"/>
      <c r="G42" s="76">
        <f>SUM(G43)</f>
        <v>20</v>
      </c>
      <c r="H42" s="344">
        <f>SUM(H43)</f>
        <v>20</v>
      </c>
    </row>
    <row r="43" spans="1:8" s="2" customFormat="1" ht="15.75">
      <c r="A43" s="129"/>
      <c r="B43" s="7"/>
      <c r="C43" s="7"/>
      <c r="D43" s="7"/>
      <c r="E43" s="7" t="s">
        <v>73</v>
      </c>
      <c r="F43" s="131"/>
      <c r="G43" s="76">
        <v>20</v>
      </c>
      <c r="H43" s="184">
        <v>20</v>
      </c>
    </row>
    <row r="44" spans="1:8" s="37" customFormat="1" ht="15.75">
      <c r="A44" s="129"/>
      <c r="B44" s="7" t="s">
        <v>74</v>
      </c>
      <c r="C44" s="7"/>
      <c r="D44" s="7" t="s">
        <v>75</v>
      </c>
      <c r="E44" s="7"/>
      <c r="F44" s="131"/>
      <c r="G44" s="151">
        <f>SUM(G45:G47)</f>
        <v>250</v>
      </c>
      <c r="H44" s="345">
        <f>SUM(H45:H47)</f>
        <v>200</v>
      </c>
    </row>
    <row r="45" spans="1:8" s="2" customFormat="1" ht="15.75">
      <c r="A45" s="129"/>
      <c r="B45" s="7"/>
      <c r="C45" s="7" t="s">
        <v>76</v>
      </c>
      <c r="D45" s="7" t="s">
        <v>77</v>
      </c>
      <c r="E45" s="7"/>
      <c r="F45" s="131"/>
      <c r="G45" s="76">
        <v>150</v>
      </c>
      <c r="H45" s="184">
        <v>150</v>
      </c>
    </row>
    <row r="46" spans="1:8" s="2" customFormat="1" ht="15.75">
      <c r="A46" s="129"/>
      <c r="B46" s="7"/>
      <c r="C46" s="7" t="s">
        <v>318</v>
      </c>
      <c r="D46" s="7" t="s">
        <v>319</v>
      </c>
      <c r="E46" s="7"/>
      <c r="F46" s="131"/>
      <c r="G46" s="76"/>
      <c r="H46" s="184">
        <v>50</v>
      </c>
    </row>
    <row r="47" spans="1:8" s="2" customFormat="1" ht="15.75">
      <c r="A47" s="129"/>
      <c r="B47" s="7"/>
      <c r="C47" s="7" t="s">
        <v>78</v>
      </c>
      <c r="D47" s="7" t="s">
        <v>79</v>
      </c>
      <c r="E47" s="7"/>
      <c r="F47" s="131"/>
      <c r="G47" s="76">
        <f>SUM(G48:G48)</f>
        <v>100</v>
      </c>
      <c r="H47" s="344">
        <f>SUM(H48:H48)</f>
        <v>0</v>
      </c>
    </row>
    <row r="48" spans="1:8" s="2" customFormat="1" ht="15.75">
      <c r="A48" s="129"/>
      <c r="B48" s="7"/>
      <c r="C48" s="7"/>
      <c r="D48" s="7" t="s">
        <v>80</v>
      </c>
      <c r="E48" s="7"/>
      <c r="F48" s="131"/>
      <c r="G48" s="76">
        <v>100</v>
      </c>
      <c r="H48" s="184">
        <v>0</v>
      </c>
    </row>
    <row r="49" spans="1:8" s="9" customFormat="1" ht="15.75">
      <c r="A49" s="128" t="s">
        <v>95</v>
      </c>
      <c r="B49" s="40"/>
      <c r="C49" s="40" t="s">
        <v>96</v>
      </c>
      <c r="D49" s="40"/>
      <c r="E49" s="40"/>
      <c r="F49" s="133"/>
      <c r="G49" s="152">
        <f>SUM(G50+G57+G60)</f>
        <v>4247</v>
      </c>
      <c r="H49" s="343">
        <f>SUM(H50+H57+H60)</f>
        <v>7539</v>
      </c>
    </row>
    <row r="50" spans="1:8" s="2" customFormat="1" ht="15.75">
      <c r="A50" s="129"/>
      <c r="B50" s="7"/>
      <c r="C50" s="7" t="s">
        <v>97</v>
      </c>
      <c r="D50" s="7" t="s">
        <v>98</v>
      </c>
      <c r="E50" s="7"/>
      <c r="F50" s="131"/>
      <c r="G50" s="151">
        <f>SUM(G51+G52+G54+G53)</f>
        <v>1616</v>
      </c>
      <c r="H50" s="345">
        <f>SUM(H51+H52+H54+H53)</f>
        <v>2136</v>
      </c>
    </row>
    <row r="51" spans="1:8" s="2" customFormat="1" ht="27.75" customHeight="1">
      <c r="A51" s="129"/>
      <c r="B51" s="7"/>
      <c r="C51" s="7"/>
      <c r="D51" s="7"/>
      <c r="E51" s="39" t="s">
        <v>14</v>
      </c>
      <c r="F51" s="134"/>
      <c r="G51" s="138">
        <v>1114</v>
      </c>
      <c r="H51" s="184">
        <v>1114</v>
      </c>
    </row>
    <row r="52" spans="1:8" s="2" customFormat="1" ht="33" customHeight="1">
      <c r="A52" s="129"/>
      <c r="B52" s="7"/>
      <c r="C52" s="7"/>
      <c r="D52" s="7"/>
      <c r="E52" s="39" t="s">
        <v>253</v>
      </c>
      <c r="F52" s="134"/>
      <c r="G52" s="138">
        <v>76</v>
      </c>
      <c r="H52" s="184">
        <v>76</v>
      </c>
    </row>
    <row r="53" spans="1:8" s="2" customFormat="1" ht="47.25" customHeight="1">
      <c r="A53" s="129"/>
      <c r="B53" s="7"/>
      <c r="C53" s="7"/>
      <c r="D53" s="7"/>
      <c r="E53" s="39" t="s">
        <v>312</v>
      </c>
      <c r="F53" s="134"/>
      <c r="G53" s="138">
        <v>0</v>
      </c>
      <c r="H53" s="184">
        <v>520</v>
      </c>
    </row>
    <row r="54" spans="1:8" s="2" customFormat="1" ht="15.75">
      <c r="A54" s="129"/>
      <c r="B54" s="7"/>
      <c r="C54" s="7"/>
      <c r="D54" s="7"/>
      <c r="E54" s="7" t="s">
        <v>8</v>
      </c>
      <c r="F54" s="135"/>
      <c r="G54" s="151">
        <f>SUM(G55+G56)</f>
        <v>426</v>
      </c>
      <c r="H54" s="345">
        <f>SUM(H55+H56)</f>
        <v>426</v>
      </c>
    </row>
    <row r="55" spans="1:8" s="2" customFormat="1" ht="15.75">
      <c r="A55" s="129"/>
      <c r="B55" s="7"/>
      <c r="C55" s="7"/>
      <c r="D55" s="7"/>
      <c r="E55" s="7" t="s">
        <v>184</v>
      </c>
      <c r="F55" s="135"/>
      <c r="G55" s="151">
        <v>317</v>
      </c>
      <c r="H55" s="183">
        <v>317</v>
      </c>
    </row>
    <row r="56" spans="1:8" s="2" customFormat="1" ht="15.75">
      <c r="A56" s="129"/>
      <c r="B56" s="7"/>
      <c r="C56" s="7"/>
      <c r="D56" s="7"/>
      <c r="E56" s="7" t="s">
        <v>185</v>
      </c>
      <c r="F56" s="131"/>
      <c r="G56" s="151">
        <v>109</v>
      </c>
      <c r="H56" s="183">
        <v>109</v>
      </c>
    </row>
    <row r="57" spans="1:8" s="2" customFormat="1" ht="15.75">
      <c r="A57" s="129"/>
      <c r="B57" s="7"/>
      <c r="C57" s="7" t="s">
        <v>100</v>
      </c>
      <c r="D57" s="7" t="s">
        <v>99</v>
      </c>
      <c r="E57" s="7"/>
      <c r="F57" s="131"/>
      <c r="G57" s="151">
        <f>SUM(G58:G59)</f>
        <v>150</v>
      </c>
      <c r="H57" s="345">
        <f>SUM(H58:H59)</f>
        <v>5341</v>
      </c>
    </row>
    <row r="58" spans="1:8" s="2" customFormat="1" ht="15.75">
      <c r="A58" s="129"/>
      <c r="B58" s="7"/>
      <c r="C58" s="7"/>
      <c r="D58" s="7"/>
      <c r="E58" s="7" t="s">
        <v>21</v>
      </c>
      <c r="F58" s="131"/>
      <c r="G58" s="151">
        <v>150</v>
      </c>
      <c r="H58" s="184">
        <v>50</v>
      </c>
    </row>
    <row r="59" spans="1:8" s="2" customFormat="1" ht="15.75">
      <c r="A59" s="129"/>
      <c r="B59" s="7"/>
      <c r="C59" s="7"/>
      <c r="D59" s="7"/>
      <c r="E59" s="7" t="s">
        <v>311</v>
      </c>
      <c r="F59" s="131"/>
      <c r="G59" s="151">
        <v>0</v>
      </c>
      <c r="H59" s="184">
        <v>5291</v>
      </c>
    </row>
    <row r="60" spans="1:8" s="2" customFormat="1" ht="15.75">
      <c r="A60" s="129"/>
      <c r="B60" s="7"/>
      <c r="C60" s="7" t="s">
        <v>310</v>
      </c>
      <c r="D60" s="7" t="s">
        <v>101</v>
      </c>
      <c r="E60" s="7"/>
      <c r="F60" s="131"/>
      <c r="G60" s="151">
        <v>2481</v>
      </c>
      <c r="H60" s="183">
        <v>62</v>
      </c>
    </row>
    <row r="61" spans="1:8" s="2" customFormat="1" ht="15.75">
      <c r="A61" s="128" t="s">
        <v>113</v>
      </c>
      <c r="B61" s="40"/>
      <c r="C61" s="40" t="s">
        <v>110</v>
      </c>
      <c r="D61" s="40"/>
      <c r="E61" s="40"/>
      <c r="F61" s="131"/>
      <c r="G61" s="152">
        <f>SUM(G62)</f>
        <v>152</v>
      </c>
      <c r="H61" s="343">
        <f>SUM(H62)</f>
        <v>152</v>
      </c>
    </row>
    <row r="62" spans="1:8" s="2" customFormat="1" ht="15.75">
      <c r="A62" s="129"/>
      <c r="B62" s="7" t="s">
        <v>111</v>
      </c>
      <c r="C62" s="7"/>
      <c r="D62" s="7" t="s">
        <v>112</v>
      </c>
      <c r="E62" s="7"/>
      <c r="F62" s="131"/>
      <c r="G62" s="76">
        <f>SUM(G63)</f>
        <v>152</v>
      </c>
      <c r="H62" s="344">
        <f>SUM(H63)</f>
        <v>152</v>
      </c>
    </row>
    <row r="63" spans="1:8" s="2" customFormat="1" ht="15.75">
      <c r="A63" s="129"/>
      <c r="B63" s="7"/>
      <c r="C63" s="7"/>
      <c r="D63" s="7"/>
      <c r="E63" s="7" t="s">
        <v>193</v>
      </c>
      <c r="F63" s="131"/>
      <c r="G63" s="151">
        <v>152</v>
      </c>
      <c r="H63" s="184">
        <v>152</v>
      </c>
    </row>
    <row r="64" spans="1:8" s="2" customFormat="1" ht="15.75">
      <c r="A64" s="128" t="s">
        <v>207</v>
      </c>
      <c r="B64" s="40"/>
      <c r="C64" s="40" t="s">
        <v>206</v>
      </c>
      <c r="D64" s="40"/>
      <c r="E64" s="40"/>
      <c r="F64" s="133"/>
      <c r="G64" s="152">
        <f>SUM(G65)</f>
        <v>0</v>
      </c>
      <c r="H64" s="343">
        <f>SUM(H65)</f>
        <v>7477</v>
      </c>
    </row>
    <row r="65" spans="1:8" s="2" customFormat="1" ht="15.75">
      <c r="A65" s="129"/>
      <c r="B65" s="7" t="s">
        <v>313</v>
      </c>
      <c r="C65" s="7"/>
      <c r="D65" s="7" t="s">
        <v>314</v>
      </c>
      <c r="E65" s="7"/>
      <c r="F65" s="131"/>
      <c r="G65" s="151">
        <f>SUM(G66)</f>
        <v>0</v>
      </c>
      <c r="H65" s="345">
        <f>SUM(H66)</f>
        <v>7477</v>
      </c>
    </row>
    <row r="66" spans="1:8" s="2" customFormat="1" ht="15.75">
      <c r="A66" s="129"/>
      <c r="B66" s="7"/>
      <c r="C66" s="7" t="s">
        <v>315</v>
      </c>
      <c r="D66" s="7" t="s">
        <v>316</v>
      </c>
      <c r="E66" s="7"/>
      <c r="F66" s="131"/>
      <c r="G66" s="151">
        <v>0</v>
      </c>
      <c r="H66" s="184">
        <v>7477</v>
      </c>
    </row>
    <row r="67" spans="1:8" s="2" customFormat="1" ht="15.75">
      <c r="A67" s="129"/>
      <c r="B67" s="7"/>
      <c r="C67" s="7"/>
      <c r="D67" s="7"/>
      <c r="E67" s="7"/>
      <c r="F67" s="131"/>
      <c r="G67" s="151"/>
      <c r="H67" s="184"/>
    </row>
    <row r="68" spans="1:8" s="2" customFormat="1" ht="15.75">
      <c r="A68" s="185" t="s">
        <v>264</v>
      </c>
      <c r="B68" s="189"/>
      <c r="C68" s="189"/>
      <c r="D68" s="189"/>
      <c r="E68" s="189"/>
      <c r="F68" s="190"/>
      <c r="G68" s="191">
        <f>SUM(G69)</f>
        <v>0</v>
      </c>
      <c r="H68" s="346">
        <f>SUM(H69)</f>
        <v>1372</v>
      </c>
    </row>
    <row r="69" spans="1:8" s="2" customFormat="1" ht="15.75">
      <c r="A69" s="128" t="s">
        <v>207</v>
      </c>
      <c r="B69" s="40"/>
      <c r="C69" s="40" t="s">
        <v>206</v>
      </c>
      <c r="D69" s="40"/>
      <c r="E69" s="40"/>
      <c r="F69" s="131"/>
      <c r="G69" s="152">
        <f>SUM(G70)</f>
        <v>0</v>
      </c>
      <c r="H69" s="343">
        <f>SUM(H70)</f>
        <v>1372</v>
      </c>
    </row>
    <row r="70" spans="1:8" s="2" customFormat="1" ht="15.75">
      <c r="A70" s="129"/>
      <c r="B70" s="7"/>
      <c r="C70" s="7" t="s">
        <v>265</v>
      </c>
      <c r="D70" s="7" t="s">
        <v>266</v>
      </c>
      <c r="E70" s="7"/>
      <c r="F70" s="131"/>
      <c r="G70" s="151">
        <v>0</v>
      </c>
      <c r="H70" s="184">
        <v>1372</v>
      </c>
    </row>
    <row r="71" spans="1:8" s="2" customFormat="1" ht="15.75">
      <c r="A71" s="129"/>
      <c r="B71" s="7"/>
      <c r="C71" s="7"/>
      <c r="D71" s="7"/>
      <c r="E71" s="7"/>
      <c r="F71" s="131"/>
      <c r="G71" s="151"/>
      <c r="H71" s="184"/>
    </row>
    <row r="72" spans="1:8" s="2" customFormat="1" ht="15.75">
      <c r="A72" s="192" t="s">
        <v>169</v>
      </c>
      <c r="B72" s="193"/>
      <c r="C72" s="193"/>
      <c r="D72" s="193"/>
      <c r="E72" s="193"/>
      <c r="F72" s="329">
        <v>2</v>
      </c>
      <c r="G72" s="195">
        <f>SUM(G73+G83+G87+G108+G112)</f>
        <v>6402</v>
      </c>
      <c r="H72" s="196">
        <f>SUM(H73+H83+H87+H108+H112)</f>
        <v>17464</v>
      </c>
    </row>
    <row r="73" spans="1:8" s="2" customFormat="1" ht="15.75">
      <c r="A73" s="145" t="s">
        <v>25</v>
      </c>
      <c r="B73" s="146"/>
      <c r="C73" s="146" t="s">
        <v>9</v>
      </c>
      <c r="D73" s="146"/>
      <c r="E73" s="146"/>
      <c r="F73" s="148"/>
      <c r="G73" s="166">
        <f>SUM(G74+G80)</f>
        <v>3170</v>
      </c>
      <c r="H73" s="182">
        <f>SUM(H74+H80)</f>
        <v>3570</v>
      </c>
    </row>
    <row r="74" spans="1:8" s="2" customFormat="1" ht="15.75">
      <c r="A74" s="149"/>
      <c r="B74" s="150" t="s">
        <v>26</v>
      </c>
      <c r="C74" s="150"/>
      <c r="D74" s="150" t="s">
        <v>27</v>
      </c>
      <c r="E74" s="150"/>
      <c r="F74" s="148"/>
      <c r="G74" s="165">
        <f>SUM(G75+G77+G79)</f>
        <v>3120</v>
      </c>
      <c r="H74" s="183">
        <f>SUM(H75+H77+H79)</f>
        <v>3540</v>
      </c>
    </row>
    <row r="75" spans="1:8" s="2" customFormat="1" ht="15.75">
      <c r="A75" s="149"/>
      <c r="B75" s="150"/>
      <c r="C75" s="150" t="s">
        <v>28</v>
      </c>
      <c r="D75" s="150" t="s">
        <v>29</v>
      </c>
      <c r="E75" s="150"/>
      <c r="F75" s="148"/>
      <c r="G75" s="165">
        <f>SUM(G76)</f>
        <v>2928</v>
      </c>
      <c r="H75" s="183">
        <f>SUM(H76)</f>
        <v>2928</v>
      </c>
    </row>
    <row r="76" spans="1:8" s="2" customFormat="1" ht="15.75">
      <c r="A76" s="149"/>
      <c r="B76" s="150"/>
      <c r="C76" s="150"/>
      <c r="D76" s="150" t="s">
        <v>167</v>
      </c>
      <c r="E76" s="150"/>
      <c r="F76" s="148"/>
      <c r="G76" s="161">
        <v>2928</v>
      </c>
      <c r="H76" s="184">
        <v>2928</v>
      </c>
    </row>
    <row r="77" spans="1:8" s="2" customFormat="1" ht="15.75">
      <c r="A77" s="149"/>
      <c r="B77" s="150"/>
      <c r="C77" s="150" t="s">
        <v>188</v>
      </c>
      <c r="D77" s="150" t="s">
        <v>189</v>
      </c>
      <c r="E77" s="150"/>
      <c r="F77" s="148"/>
      <c r="G77" s="165">
        <f>SUM(G78)</f>
        <v>192</v>
      </c>
      <c r="H77" s="183">
        <f>SUM(H78)</f>
        <v>192</v>
      </c>
    </row>
    <row r="78" spans="1:8" s="2" customFormat="1" ht="15.75">
      <c r="A78" s="149"/>
      <c r="B78" s="150"/>
      <c r="C78" s="150"/>
      <c r="D78" s="150" t="s">
        <v>177</v>
      </c>
      <c r="E78" s="150"/>
      <c r="F78" s="148"/>
      <c r="G78" s="161">
        <v>192</v>
      </c>
      <c r="H78" s="184">
        <v>192</v>
      </c>
    </row>
    <row r="79" spans="1:8" s="2" customFormat="1" ht="15.75">
      <c r="A79" s="149"/>
      <c r="B79" s="150"/>
      <c r="C79" s="150" t="s">
        <v>300</v>
      </c>
      <c r="D79" s="150" t="s">
        <v>301</v>
      </c>
      <c r="E79" s="150"/>
      <c r="F79" s="148"/>
      <c r="G79" s="161">
        <v>0</v>
      </c>
      <c r="H79" s="184">
        <v>420</v>
      </c>
    </row>
    <row r="80" spans="1:8" s="2" customFormat="1" ht="15.75">
      <c r="A80" s="149"/>
      <c r="B80" s="150" t="s">
        <v>30</v>
      </c>
      <c r="C80" s="150"/>
      <c r="D80" s="150" t="s">
        <v>2</v>
      </c>
      <c r="E80" s="150"/>
      <c r="F80" s="148"/>
      <c r="G80" s="165">
        <f>SUM(G81)</f>
        <v>50</v>
      </c>
      <c r="H80" s="183">
        <f>SUM(H81)</f>
        <v>30</v>
      </c>
    </row>
    <row r="81" spans="1:8" s="2" customFormat="1" ht="15.75">
      <c r="A81" s="149"/>
      <c r="B81" s="150"/>
      <c r="C81" s="150" t="s">
        <v>36</v>
      </c>
      <c r="D81" s="150" t="s">
        <v>37</v>
      </c>
      <c r="E81" s="150"/>
      <c r="F81" s="148"/>
      <c r="G81" s="161">
        <f>SUM(G82)</f>
        <v>50</v>
      </c>
      <c r="H81" s="184">
        <f>SUM(H82)</f>
        <v>30</v>
      </c>
    </row>
    <row r="82" spans="1:8" s="2" customFormat="1" ht="15.75">
      <c r="A82" s="149"/>
      <c r="B82" s="150"/>
      <c r="C82" s="150"/>
      <c r="D82" s="150"/>
      <c r="E82" s="150" t="s">
        <v>33</v>
      </c>
      <c r="F82" s="148"/>
      <c r="G82" s="161">
        <v>50</v>
      </c>
      <c r="H82" s="184">
        <v>30</v>
      </c>
    </row>
    <row r="83" spans="1:8" s="2" customFormat="1" ht="15.75" customHeight="1">
      <c r="A83" s="145" t="s">
        <v>38</v>
      </c>
      <c r="B83" s="146"/>
      <c r="C83" s="146" t="s">
        <v>39</v>
      </c>
      <c r="D83" s="49"/>
      <c r="E83" s="49"/>
      <c r="F83" s="168"/>
      <c r="G83" s="166">
        <f>SUM(G84:G86)</f>
        <v>782</v>
      </c>
      <c r="H83" s="182">
        <f>SUM(H84:H86)</f>
        <v>1032</v>
      </c>
    </row>
    <row r="84" spans="1:8" s="2" customFormat="1" ht="15.75">
      <c r="A84" s="149"/>
      <c r="B84" s="150"/>
      <c r="C84" s="150"/>
      <c r="D84" s="150" t="s">
        <v>18</v>
      </c>
      <c r="E84" s="150"/>
      <c r="F84" s="148"/>
      <c r="G84" s="165">
        <v>700</v>
      </c>
      <c r="H84" s="184">
        <v>960</v>
      </c>
    </row>
    <row r="85" spans="1:8" s="2" customFormat="1" ht="15.75">
      <c r="A85" s="149"/>
      <c r="B85" s="150"/>
      <c r="C85" s="150"/>
      <c r="D85" s="150" t="s">
        <v>42</v>
      </c>
      <c r="E85" s="150"/>
      <c r="F85" s="148"/>
      <c r="G85" s="165">
        <v>32</v>
      </c>
      <c r="H85" s="184">
        <v>32</v>
      </c>
    </row>
    <row r="86" spans="1:8" s="2" customFormat="1" ht="15.75">
      <c r="A86" s="149"/>
      <c r="B86" s="150"/>
      <c r="C86" s="150"/>
      <c r="D86" s="150" t="s">
        <v>229</v>
      </c>
      <c r="E86" s="150"/>
      <c r="F86" s="148"/>
      <c r="G86" s="165">
        <v>50</v>
      </c>
      <c r="H86" s="184">
        <v>40</v>
      </c>
    </row>
    <row r="87" spans="1:8" s="2" customFormat="1" ht="14.25" customHeight="1">
      <c r="A87" s="145" t="s">
        <v>40</v>
      </c>
      <c r="B87" s="146"/>
      <c r="C87" s="146" t="s">
        <v>41</v>
      </c>
      <c r="D87" s="146"/>
      <c r="E87" s="146"/>
      <c r="F87" s="148"/>
      <c r="G87" s="166">
        <f>SUM(G88+G96+G106)</f>
        <v>1940</v>
      </c>
      <c r="H87" s="182">
        <f>SUM(H88+H96+H106)</f>
        <v>3121</v>
      </c>
    </row>
    <row r="88" spans="1:8" s="37" customFormat="1" ht="15.75">
      <c r="A88" s="149"/>
      <c r="B88" s="150" t="s">
        <v>44</v>
      </c>
      <c r="C88" s="150"/>
      <c r="D88" s="150" t="s">
        <v>3</v>
      </c>
      <c r="E88" s="22"/>
      <c r="F88" s="159"/>
      <c r="G88" s="165">
        <f>SUM(G89+G91)</f>
        <v>790</v>
      </c>
      <c r="H88" s="183">
        <f>SUM(H89+H91)</f>
        <v>800</v>
      </c>
    </row>
    <row r="89" spans="1:8" s="37" customFormat="1" ht="15.75">
      <c r="A89" s="149"/>
      <c r="B89" s="150"/>
      <c r="C89" s="150" t="s">
        <v>45</v>
      </c>
      <c r="D89" s="150" t="s">
        <v>46</v>
      </c>
      <c r="E89" s="22"/>
      <c r="F89" s="159"/>
      <c r="G89" s="165">
        <f>SUM(G90)</f>
        <v>10</v>
      </c>
      <c r="H89" s="183">
        <f>SUM(H90)</f>
        <v>10</v>
      </c>
    </row>
    <row r="90" spans="1:8" s="37" customFormat="1" ht="15.75">
      <c r="A90" s="149"/>
      <c r="B90" s="150"/>
      <c r="C90" s="150"/>
      <c r="D90" s="150"/>
      <c r="E90" s="22" t="s">
        <v>230</v>
      </c>
      <c r="F90" s="159"/>
      <c r="G90" s="161">
        <v>10</v>
      </c>
      <c r="H90" s="184">
        <v>10</v>
      </c>
    </row>
    <row r="91" spans="1:8" s="2" customFormat="1" ht="15.75">
      <c r="A91" s="149"/>
      <c r="B91" s="150"/>
      <c r="C91" s="150" t="s">
        <v>47</v>
      </c>
      <c r="D91" s="150" t="s">
        <v>48</v>
      </c>
      <c r="E91" s="150"/>
      <c r="F91" s="148"/>
      <c r="G91" s="165">
        <f>SUM(G92:G95)</f>
        <v>780</v>
      </c>
      <c r="H91" s="183">
        <f>SUM(H92:H95)</f>
        <v>790</v>
      </c>
    </row>
    <row r="92" spans="1:8" s="2" customFormat="1" ht="15.75">
      <c r="A92" s="145"/>
      <c r="B92" s="146"/>
      <c r="C92" s="146"/>
      <c r="D92" s="146"/>
      <c r="E92" s="150" t="s">
        <v>50</v>
      </c>
      <c r="F92" s="148"/>
      <c r="G92" s="161">
        <v>380</v>
      </c>
      <c r="H92" s="184">
        <v>380</v>
      </c>
    </row>
    <row r="93" spans="1:8" s="2" customFormat="1" ht="15.75">
      <c r="A93" s="145"/>
      <c r="B93" s="146"/>
      <c r="C93" s="146"/>
      <c r="D93" s="146"/>
      <c r="E93" s="150" t="s">
        <v>170</v>
      </c>
      <c r="F93" s="148"/>
      <c r="G93" s="161">
        <v>50</v>
      </c>
      <c r="H93" s="184">
        <v>50</v>
      </c>
    </row>
    <row r="94" spans="1:8" s="2" customFormat="1" ht="15.75">
      <c r="A94" s="145"/>
      <c r="B94" s="146"/>
      <c r="C94" s="146"/>
      <c r="D94" s="146"/>
      <c r="E94" s="150" t="s">
        <v>231</v>
      </c>
      <c r="F94" s="148"/>
      <c r="G94" s="161">
        <v>40</v>
      </c>
      <c r="H94" s="184">
        <v>50</v>
      </c>
    </row>
    <row r="95" spans="1:8" s="2" customFormat="1" ht="15.75">
      <c r="A95" s="145"/>
      <c r="B95" s="146"/>
      <c r="C95" s="146"/>
      <c r="D95" s="146"/>
      <c r="E95" s="150" t="s">
        <v>13</v>
      </c>
      <c r="F95" s="148"/>
      <c r="G95" s="161">
        <v>310</v>
      </c>
      <c r="H95" s="184">
        <v>310</v>
      </c>
    </row>
    <row r="96" spans="1:8" s="37" customFormat="1" ht="15.75">
      <c r="A96" s="149"/>
      <c r="B96" s="150" t="s">
        <v>58</v>
      </c>
      <c r="C96" s="150"/>
      <c r="D96" s="150" t="s">
        <v>59</v>
      </c>
      <c r="E96" s="150"/>
      <c r="F96" s="148"/>
      <c r="G96" s="165">
        <f>SUM(G97+G101+G102)</f>
        <v>850</v>
      </c>
      <c r="H96" s="183">
        <f>SUM(H97+H101+H102)</f>
        <v>1856</v>
      </c>
    </row>
    <row r="97" spans="1:8" s="2" customFormat="1" ht="15.75">
      <c r="A97" s="149"/>
      <c r="B97" s="150"/>
      <c r="C97" s="150" t="s">
        <v>60</v>
      </c>
      <c r="D97" s="150" t="s">
        <v>61</v>
      </c>
      <c r="E97" s="150"/>
      <c r="F97" s="148"/>
      <c r="G97" s="161">
        <f>SUM(G98:G100)</f>
        <v>500</v>
      </c>
      <c r="H97" s="184">
        <f>SUM(H98:H100)</f>
        <v>976</v>
      </c>
    </row>
    <row r="98" spans="1:8" s="2" customFormat="1" ht="15.75">
      <c r="A98" s="149"/>
      <c r="B98" s="150"/>
      <c r="C98" s="150"/>
      <c r="D98" s="150"/>
      <c r="E98" s="150" t="s">
        <v>62</v>
      </c>
      <c r="F98" s="148"/>
      <c r="G98" s="161">
        <v>400</v>
      </c>
      <c r="H98" s="184">
        <v>876</v>
      </c>
    </row>
    <row r="99" spans="1:8" s="2" customFormat="1" ht="15.75">
      <c r="A99" s="149"/>
      <c r="B99" s="150"/>
      <c r="C99" s="150"/>
      <c r="D99" s="150"/>
      <c r="E99" s="150" t="s">
        <v>63</v>
      </c>
      <c r="F99" s="148"/>
      <c r="G99" s="161">
        <v>50</v>
      </c>
      <c r="H99" s="184">
        <v>50</v>
      </c>
    </row>
    <row r="100" spans="1:8" s="2" customFormat="1" ht="15.75">
      <c r="A100" s="149"/>
      <c r="B100" s="150"/>
      <c r="C100" s="150"/>
      <c r="D100" s="150"/>
      <c r="E100" s="150" t="s">
        <v>5</v>
      </c>
      <c r="F100" s="148"/>
      <c r="G100" s="161">
        <v>50</v>
      </c>
      <c r="H100" s="184">
        <v>50</v>
      </c>
    </row>
    <row r="101" spans="1:8" s="2" customFormat="1" ht="15.75">
      <c r="A101" s="149"/>
      <c r="B101" s="150"/>
      <c r="C101" s="150" t="s">
        <v>64</v>
      </c>
      <c r="D101" s="150" t="s">
        <v>6</v>
      </c>
      <c r="E101" s="150"/>
      <c r="F101" s="148"/>
      <c r="G101" s="161">
        <v>30</v>
      </c>
      <c r="H101" s="184">
        <v>50</v>
      </c>
    </row>
    <row r="102" spans="1:8" s="2" customFormat="1" ht="15.75">
      <c r="A102" s="149"/>
      <c r="B102" s="150"/>
      <c r="C102" s="150" t="s">
        <v>65</v>
      </c>
      <c r="D102" s="150" t="s">
        <v>66</v>
      </c>
      <c r="E102" s="150"/>
      <c r="F102" s="148"/>
      <c r="G102" s="165">
        <f>SUM(G103:G105)</f>
        <v>320</v>
      </c>
      <c r="H102" s="183">
        <f>SUM(H103:H105)</f>
        <v>830</v>
      </c>
    </row>
    <row r="103" spans="1:8" s="2" customFormat="1" ht="15.75">
      <c r="A103" s="149"/>
      <c r="B103" s="150"/>
      <c r="C103" s="150"/>
      <c r="D103" s="150"/>
      <c r="E103" s="150" t="s">
        <v>67</v>
      </c>
      <c r="F103" s="148"/>
      <c r="G103" s="161">
        <v>200</v>
      </c>
      <c r="H103" s="184">
        <v>380</v>
      </c>
    </row>
    <row r="104" spans="1:8" s="2" customFormat="1" ht="15.75">
      <c r="A104" s="149"/>
      <c r="B104" s="150"/>
      <c r="C104" s="150"/>
      <c r="D104" s="150"/>
      <c r="E104" s="150" t="s">
        <v>7</v>
      </c>
      <c r="F104" s="148"/>
      <c r="G104" s="161">
        <v>100</v>
      </c>
      <c r="H104" s="184">
        <v>430</v>
      </c>
    </row>
    <row r="105" spans="1:8" s="2" customFormat="1" ht="15.75">
      <c r="A105" s="149"/>
      <c r="B105" s="150"/>
      <c r="C105" s="150"/>
      <c r="D105" s="150"/>
      <c r="E105" s="150" t="s">
        <v>171</v>
      </c>
      <c r="F105" s="148"/>
      <c r="G105" s="161">
        <v>20</v>
      </c>
      <c r="H105" s="184">
        <v>20</v>
      </c>
    </row>
    <row r="106" spans="1:8" s="37" customFormat="1" ht="15.75">
      <c r="A106" s="149"/>
      <c r="B106" s="150" t="s">
        <v>74</v>
      </c>
      <c r="C106" s="150"/>
      <c r="D106" s="150" t="s">
        <v>75</v>
      </c>
      <c r="E106" s="150"/>
      <c r="F106" s="148"/>
      <c r="G106" s="165">
        <f>SUM(G107)</f>
        <v>300</v>
      </c>
      <c r="H106" s="183">
        <f>SUM(H107)</f>
        <v>465</v>
      </c>
    </row>
    <row r="107" spans="1:8" s="2" customFormat="1" ht="15.75">
      <c r="A107" s="149"/>
      <c r="B107" s="150"/>
      <c r="C107" s="150" t="s">
        <v>76</v>
      </c>
      <c r="D107" s="150" t="s">
        <v>77</v>
      </c>
      <c r="E107" s="150"/>
      <c r="F107" s="148"/>
      <c r="G107" s="161">
        <v>300</v>
      </c>
      <c r="H107" s="184">
        <v>465</v>
      </c>
    </row>
    <row r="108" spans="1:8" s="2" customFormat="1" ht="15.75">
      <c r="A108" s="145" t="s">
        <v>102</v>
      </c>
      <c r="B108" s="146"/>
      <c r="C108" s="146" t="s">
        <v>103</v>
      </c>
      <c r="D108" s="146"/>
      <c r="E108" s="146"/>
      <c r="F108" s="148"/>
      <c r="G108" s="166">
        <f>SUM(G109:G111)</f>
        <v>510</v>
      </c>
      <c r="H108" s="182">
        <f>SUM(H109:H111)</f>
        <v>9446</v>
      </c>
    </row>
    <row r="109" spans="1:8" s="2" customFormat="1" ht="15.75">
      <c r="A109" s="149"/>
      <c r="B109" s="150" t="s">
        <v>104</v>
      </c>
      <c r="C109" s="150"/>
      <c r="D109" s="150" t="s">
        <v>105</v>
      </c>
      <c r="E109" s="150"/>
      <c r="F109" s="148"/>
      <c r="G109" s="165">
        <v>400</v>
      </c>
      <c r="H109" s="184">
        <v>0</v>
      </c>
    </row>
    <row r="110" spans="1:8" s="2" customFormat="1" ht="15.75">
      <c r="A110" s="149"/>
      <c r="B110" s="150" t="s">
        <v>284</v>
      </c>
      <c r="C110" s="150"/>
      <c r="D110" s="150" t="s">
        <v>285</v>
      </c>
      <c r="E110" s="150"/>
      <c r="F110" s="148"/>
      <c r="G110" s="165">
        <v>0</v>
      </c>
      <c r="H110" s="184">
        <v>7477</v>
      </c>
    </row>
    <row r="111" spans="1:8" s="2" customFormat="1" ht="15.75">
      <c r="A111" s="149"/>
      <c r="B111" s="150" t="s">
        <v>106</v>
      </c>
      <c r="C111" s="150"/>
      <c r="D111" s="150" t="s">
        <v>107</v>
      </c>
      <c r="E111" s="150"/>
      <c r="F111" s="148"/>
      <c r="G111" s="165">
        <v>110</v>
      </c>
      <c r="H111" s="184">
        <v>1969</v>
      </c>
    </row>
    <row r="112" spans="1:8" s="2" customFormat="1" ht="15.75">
      <c r="A112" s="145" t="s">
        <v>108</v>
      </c>
      <c r="B112" s="146"/>
      <c r="C112" s="146" t="s">
        <v>109</v>
      </c>
      <c r="D112" s="146"/>
      <c r="E112" s="146"/>
      <c r="F112" s="147"/>
      <c r="G112" s="166">
        <f>SUM(G113:G114)</f>
        <v>0</v>
      </c>
      <c r="H112" s="182">
        <f>SUM(H113:H114)</f>
        <v>295</v>
      </c>
    </row>
    <row r="113" spans="1:8" s="2" customFormat="1" ht="15.75">
      <c r="A113" s="149"/>
      <c r="B113" s="150" t="s">
        <v>295</v>
      </c>
      <c r="C113" s="150"/>
      <c r="D113" s="150" t="s">
        <v>296</v>
      </c>
      <c r="E113" s="150"/>
      <c r="F113" s="148"/>
      <c r="G113" s="165">
        <v>0</v>
      </c>
      <c r="H113" s="184">
        <v>232</v>
      </c>
    </row>
    <row r="114" spans="1:8" s="2" customFormat="1" ht="15.75">
      <c r="A114" s="149"/>
      <c r="B114" s="150" t="s">
        <v>297</v>
      </c>
      <c r="C114" s="150"/>
      <c r="D114" s="150" t="s">
        <v>298</v>
      </c>
      <c r="E114" s="150"/>
      <c r="F114" s="148"/>
      <c r="G114" s="165">
        <v>0</v>
      </c>
      <c r="H114" s="184">
        <v>63</v>
      </c>
    </row>
    <row r="115" spans="1:8" s="2" customFormat="1" ht="15.75">
      <c r="A115" s="149"/>
      <c r="B115" s="150"/>
      <c r="C115" s="150"/>
      <c r="D115" s="150"/>
      <c r="E115" s="150"/>
      <c r="F115" s="148"/>
      <c r="G115" s="165"/>
      <c r="H115" s="184"/>
    </row>
    <row r="116" spans="1:8" s="9" customFormat="1" ht="15.75">
      <c r="A116" s="192" t="s">
        <v>232</v>
      </c>
      <c r="B116" s="197"/>
      <c r="C116" s="197"/>
      <c r="D116" s="197"/>
      <c r="E116" s="197"/>
      <c r="F116" s="198"/>
      <c r="G116" s="195">
        <f>SUM(G117)</f>
        <v>310</v>
      </c>
      <c r="H116" s="196">
        <f>SUM(H117)</f>
        <v>621</v>
      </c>
    </row>
    <row r="117" spans="1:8" s="2" customFormat="1" ht="15.75">
      <c r="A117" s="145" t="s">
        <v>40</v>
      </c>
      <c r="B117" s="146"/>
      <c r="C117" s="146" t="s">
        <v>41</v>
      </c>
      <c r="D117" s="146"/>
      <c r="E117" s="146"/>
      <c r="F117" s="141"/>
      <c r="G117" s="166">
        <f>SUM(G124+G121+G118)</f>
        <v>310</v>
      </c>
      <c r="H117" s="182">
        <f>SUM(H124+H121+H118)</f>
        <v>621</v>
      </c>
    </row>
    <row r="118" spans="1:8" s="2" customFormat="1" ht="15.75">
      <c r="A118" s="145"/>
      <c r="B118" s="150" t="s">
        <v>44</v>
      </c>
      <c r="C118" s="150"/>
      <c r="D118" s="150" t="s">
        <v>3</v>
      </c>
      <c r="E118" s="22"/>
      <c r="F118" s="141"/>
      <c r="G118" s="165">
        <f>SUM(G119)</f>
        <v>0</v>
      </c>
      <c r="H118" s="183">
        <f>SUM(H119)</f>
        <v>20</v>
      </c>
    </row>
    <row r="119" spans="1:8" s="2" customFormat="1" ht="15.75">
      <c r="A119" s="145"/>
      <c r="B119" s="150"/>
      <c r="C119" s="150" t="s">
        <v>47</v>
      </c>
      <c r="D119" s="150" t="s">
        <v>48</v>
      </c>
      <c r="E119" s="150"/>
      <c r="F119" s="141"/>
      <c r="G119" s="165">
        <f>SUM(G120)</f>
        <v>0</v>
      </c>
      <c r="H119" s="183">
        <f>SUM(H120)</f>
        <v>20</v>
      </c>
    </row>
    <row r="120" spans="1:8" s="2" customFormat="1" ht="15.75">
      <c r="A120" s="145"/>
      <c r="B120" s="146"/>
      <c r="C120" s="146"/>
      <c r="D120" s="146"/>
      <c r="E120" s="150" t="s">
        <v>13</v>
      </c>
      <c r="F120" s="141"/>
      <c r="G120" s="165">
        <v>0</v>
      </c>
      <c r="H120" s="183">
        <v>20</v>
      </c>
    </row>
    <row r="121" spans="1:8" s="2" customFormat="1" ht="15.75">
      <c r="A121" s="145"/>
      <c r="B121" s="150" t="s">
        <v>58</v>
      </c>
      <c r="C121" s="150"/>
      <c r="D121" s="150" t="s">
        <v>59</v>
      </c>
      <c r="E121" s="150"/>
      <c r="F121" s="141"/>
      <c r="G121" s="165">
        <f>SUM(G122)</f>
        <v>0</v>
      </c>
      <c r="H121" s="183">
        <f>SUM(H122)</f>
        <v>469</v>
      </c>
    </row>
    <row r="122" spans="1:8" s="2" customFormat="1" ht="15.75">
      <c r="A122" s="145"/>
      <c r="B122" s="150"/>
      <c r="C122" s="150" t="s">
        <v>65</v>
      </c>
      <c r="D122" s="150" t="s">
        <v>66</v>
      </c>
      <c r="E122" s="150"/>
      <c r="F122" s="141"/>
      <c r="G122" s="165">
        <f>SUM(G123)</f>
        <v>0</v>
      </c>
      <c r="H122" s="183">
        <f>SUM(H123)</f>
        <v>469</v>
      </c>
    </row>
    <row r="123" spans="1:8" s="2" customFormat="1" ht="15.75">
      <c r="A123" s="145"/>
      <c r="B123" s="150"/>
      <c r="C123" s="150"/>
      <c r="D123" s="150"/>
      <c r="E123" s="150" t="s">
        <v>67</v>
      </c>
      <c r="F123" s="141"/>
      <c r="G123" s="165">
        <v>0</v>
      </c>
      <c r="H123" s="183">
        <v>469</v>
      </c>
    </row>
    <row r="124" spans="1:8" s="37" customFormat="1" ht="15.75">
      <c r="A124" s="149"/>
      <c r="B124" s="150" t="s">
        <v>74</v>
      </c>
      <c r="C124" s="150"/>
      <c r="D124" s="150" t="s">
        <v>75</v>
      </c>
      <c r="E124" s="150"/>
      <c r="F124" s="141"/>
      <c r="G124" s="165">
        <f>SUM(G125+G126)</f>
        <v>310</v>
      </c>
      <c r="H124" s="183">
        <f>SUM(H125+H126)</f>
        <v>132</v>
      </c>
    </row>
    <row r="125" spans="1:8" s="2" customFormat="1" ht="15.75">
      <c r="A125" s="149"/>
      <c r="B125" s="150"/>
      <c r="C125" s="150" t="s">
        <v>76</v>
      </c>
      <c r="D125" s="150" t="s">
        <v>77</v>
      </c>
      <c r="E125" s="150"/>
      <c r="F125" s="141"/>
      <c r="G125" s="161">
        <v>0</v>
      </c>
      <c r="H125" s="184">
        <v>132</v>
      </c>
    </row>
    <row r="126" spans="1:8" s="2" customFormat="1" ht="15.75">
      <c r="A126" s="149"/>
      <c r="B126" s="150"/>
      <c r="C126" s="150" t="s">
        <v>78</v>
      </c>
      <c r="D126" s="150" t="s">
        <v>79</v>
      </c>
      <c r="E126" s="150"/>
      <c r="F126" s="141"/>
      <c r="G126" s="161">
        <f>SUM(G127:G127)</f>
        <v>310</v>
      </c>
      <c r="H126" s="184">
        <f>SUM(H127:H127)</f>
        <v>0</v>
      </c>
    </row>
    <row r="127" spans="1:8" s="2" customFormat="1" ht="15.75">
      <c r="A127" s="149"/>
      <c r="B127" s="150"/>
      <c r="C127" s="150"/>
      <c r="D127" s="150" t="s">
        <v>80</v>
      </c>
      <c r="E127" s="150"/>
      <c r="F127" s="141"/>
      <c r="G127" s="161">
        <v>310</v>
      </c>
      <c r="H127" s="184">
        <v>0</v>
      </c>
    </row>
    <row r="128" spans="1:8" s="2" customFormat="1" ht="15.75">
      <c r="A128" s="143"/>
      <c r="B128" s="140"/>
      <c r="C128" s="140"/>
      <c r="D128" s="140"/>
      <c r="E128" s="140"/>
      <c r="F128" s="141"/>
      <c r="G128" s="160"/>
      <c r="H128" s="347"/>
    </row>
    <row r="129" spans="1:8" s="9" customFormat="1" ht="15.75">
      <c r="A129" s="192" t="s">
        <v>173</v>
      </c>
      <c r="B129" s="197"/>
      <c r="C129" s="197"/>
      <c r="D129" s="197"/>
      <c r="E129" s="197"/>
      <c r="F129" s="199"/>
      <c r="G129" s="195">
        <f>SUM(G130)</f>
        <v>126</v>
      </c>
      <c r="H129" s="196">
        <f>SUM(H130)</f>
        <v>49</v>
      </c>
    </row>
    <row r="130" spans="1:8" s="2" customFormat="1" ht="15.75">
      <c r="A130" s="145" t="s">
        <v>40</v>
      </c>
      <c r="B130" s="146"/>
      <c r="C130" s="146" t="s">
        <v>41</v>
      </c>
      <c r="D130" s="146"/>
      <c r="E130" s="146"/>
      <c r="F130" s="148"/>
      <c r="G130" s="166">
        <f>SUM(G131+G134+G138)</f>
        <v>126</v>
      </c>
      <c r="H130" s="182">
        <f>SUM(H131+H134+H138)</f>
        <v>49</v>
      </c>
    </row>
    <row r="131" spans="1:8" s="37" customFormat="1" ht="15.75">
      <c r="A131" s="149"/>
      <c r="B131" s="150" t="s">
        <v>44</v>
      </c>
      <c r="C131" s="150"/>
      <c r="D131" s="150" t="s">
        <v>3</v>
      </c>
      <c r="E131" s="22"/>
      <c r="F131" s="159"/>
      <c r="G131" s="165">
        <f>SUM(G132)</f>
        <v>80</v>
      </c>
      <c r="H131" s="183">
        <f>SUM(H132)</f>
        <v>0</v>
      </c>
    </row>
    <row r="132" spans="1:8" s="2" customFormat="1" ht="15.75">
      <c r="A132" s="149"/>
      <c r="B132" s="150"/>
      <c r="C132" s="150" t="s">
        <v>47</v>
      </c>
      <c r="D132" s="150" t="s">
        <v>48</v>
      </c>
      <c r="E132" s="150"/>
      <c r="F132" s="148"/>
      <c r="G132" s="161">
        <f>SUM(G133:G133)</f>
        <v>80</v>
      </c>
      <c r="H132" s="184">
        <f>SUM(H133:H133)</f>
        <v>0</v>
      </c>
    </row>
    <row r="133" spans="1:8" s="2" customFormat="1" ht="15.75">
      <c r="A133" s="145"/>
      <c r="B133" s="146"/>
      <c r="C133" s="146"/>
      <c r="D133" s="146"/>
      <c r="E133" s="150" t="s">
        <v>50</v>
      </c>
      <c r="F133" s="148"/>
      <c r="G133" s="161">
        <v>80</v>
      </c>
      <c r="H133" s="184">
        <v>0</v>
      </c>
    </row>
    <row r="134" spans="1:8" s="37" customFormat="1" ht="15.75">
      <c r="A134" s="149"/>
      <c r="B134" s="150" t="s">
        <v>58</v>
      </c>
      <c r="C134" s="150"/>
      <c r="D134" s="150" t="s">
        <v>59</v>
      </c>
      <c r="E134" s="150"/>
      <c r="F134" s="148"/>
      <c r="G134" s="165">
        <f>SUM(G135)</f>
        <v>20</v>
      </c>
      <c r="H134" s="183">
        <f>SUM(H135)</f>
        <v>23</v>
      </c>
    </row>
    <row r="135" spans="1:8" s="2" customFormat="1" ht="15.75">
      <c r="A135" s="149"/>
      <c r="B135" s="150"/>
      <c r="C135" s="150" t="s">
        <v>60</v>
      </c>
      <c r="D135" s="150" t="s">
        <v>61</v>
      </c>
      <c r="E135" s="150"/>
      <c r="F135" s="148"/>
      <c r="G135" s="161">
        <f>SUM(G136:G137)</f>
        <v>20</v>
      </c>
      <c r="H135" s="184">
        <f>SUM(H136:H137)</f>
        <v>23</v>
      </c>
    </row>
    <row r="136" spans="1:8" s="2" customFormat="1" ht="15.75">
      <c r="A136" s="149"/>
      <c r="B136" s="150"/>
      <c r="C136" s="150"/>
      <c r="D136" s="150"/>
      <c r="E136" s="150" t="s">
        <v>62</v>
      </c>
      <c r="F136" s="148"/>
      <c r="G136" s="161">
        <v>0</v>
      </c>
      <c r="H136" s="184">
        <v>5</v>
      </c>
    </row>
    <row r="137" spans="1:8" s="2" customFormat="1" ht="15.75">
      <c r="A137" s="149"/>
      <c r="B137" s="150"/>
      <c r="C137" s="150"/>
      <c r="D137" s="150"/>
      <c r="E137" s="150" t="s">
        <v>5</v>
      </c>
      <c r="F137" s="148"/>
      <c r="G137" s="161">
        <v>20</v>
      </c>
      <c r="H137" s="184">
        <v>18</v>
      </c>
    </row>
    <row r="138" spans="1:8" s="37" customFormat="1" ht="15.75">
      <c r="A138" s="149"/>
      <c r="B138" s="150" t="s">
        <v>74</v>
      </c>
      <c r="C138" s="150"/>
      <c r="D138" s="150" t="s">
        <v>75</v>
      </c>
      <c r="E138" s="150"/>
      <c r="F138" s="148"/>
      <c r="G138" s="165">
        <f>SUM(G139)</f>
        <v>26</v>
      </c>
      <c r="H138" s="183">
        <f>SUM(H139)</f>
        <v>26</v>
      </c>
    </row>
    <row r="139" spans="1:8" s="2" customFormat="1" ht="15.75">
      <c r="A139" s="149"/>
      <c r="B139" s="150"/>
      <c r="C139" s="150" t="s">
        <v>76</v>
      </c>
      <c r="D139" s="150" t="s">
        <v>77</v>
      </c>
      <c r="E139" s="150"/>
      <c r="F139" s="148"/>
      <c r="G139" s="161">
        <v>26</v>
      </c>
      <c r="H139" s="184">
        <v>26</v>
      </c>
    </row>
    <row r="140" spans="1:8" s="2" customFormat="1" ht="15.75">
      <c r="A140" s="149"/>
      <c r="B140" s="150"/>
      <c r="C140" s="150"/>
      <c r="D140" s="150"/>
      <c r="E140" s="150"/>
      <c r="F140" s="148"/>
      <c r="G140" s="161"/>
      <c r="H140" s="184"/>
    </row>
    <row r="141" spans="1:8" s="9" customFormat="1" ht="15.75">
      <c r="A141" s="192" t="s">
        <v>174</v>
      </c>
      <c r="B141" s="197"/>
      <c r="C141" s="197"/>
      <c r="D141" s="197"/>
      <c r="E141" s="197"/>
      <c r="F141" s="199"/>
      <c r="G141" s="195">
        <f>SUM(G142+G148)</f>
        <v>22310</v>
      </c>
      <c r="H141" s="196">
        <f>SUM(H142+H148)</f>
        <v>21484</v>
      </c>
    </row>
    <row r="142" spans="1:8" s="2" customFormat="1" ht="15.75">
      <c r="A142" s="145" t="s">
        <v>40</v>
      </c>
      <c r="B142" s="146"/>
      <c r="C142" s="146" t="s">
        <v>41</v>
      </c>
      <c r="D142" s="146"/>
      <c r="E142" s="146"/>
      <c r="F142" s="148"/>
      <c r="G142" s="166">
        <f>SUM(G143+G146)</f>
        <v>4310</v>
      </c>
      <c r="H142" s="182">
        <f>SUM(H143+H146)</f>
        <v>3484</v>
      </c>
    </row>
    <row r="143" spans="1:8" s="37" customFormat="1" ht="15.75">
      <c r="A143" s="149"/>
      <c r="B143" s="150" t="s">
        <v>58</v>
      </c>
      <c r="C143" s="150"/>
      <c r="D143" s="150" t="s">
        <v>59</v>
      </c>
      <c r="E143" s="150"/>
      <c r="F143" s="148"/>
      <c r="G143" s="165">
        <f>SUM(G144)</f>
        <v>3400</v>
      </c>
      <c r="H143" s="183">
        <f>SUM(H144)</f>
        <v>2750</v>
      </c>
    </row>
    <row r="144" spans="1:8" s="2" customFormat="1" ht="15.75">
      <c r="A144" s="149"/>
      <c r="B144" s="150"/>
      <c r="C144" s="150" t="s">
        <v>60</v>
      </c>
      <c r="D144" s="150" t="s">
        <v>61</v>
      </c>
      <c r="E144" s="150"/>
      <c r="F144" s="148"/>
      <c r="G144" s="161">
        <f>SUM(G145:G145)</f>
        <v>3400</v>
      </c>
      <c r="H144" s="184">
        <f>SUM(H145:H145)</f>
        <v>2750</v>
      </c>
    </row>
    <row r="145" spans="1:8" s="2" customFormat="1" ht="15.75">
      <c r="A145" s="149"/>
      <c r="B145" s="150"/>
      <c r="C145" s="150"/>
      <c r="D145" s="150"/>
      <c r="E145" s="150" t="s">
        <v>62</v>
      </c>
      <c r="F145" s="148"/>
      <c r="G145" s="161">
        <v>3400</v>
      </c>
      <c r="H145" s="184">
        <v>2750</v>
      </c>
    </row>
    <row r="146" spans="1:8" s="37" customFormat="1" ht="15.75">
      <c r="A146" s="149"/>
      <c r="B146" s="150" t="s">
        <v>74</v>
      </c>
      <c r="C146" s="150"/>
      <c r="D146" s="150" t="s">
        <v>75</v>
      </c>
      <c r="E146" s="150"/>
      <c r="F146" s="148"/>
      <c r="G146" s="165">
        <f>SUM(G147)</f>
        <v>910</v>
      </c>
      <c r="H146" s="183">
        <f>SUM(H147)</f>
        <v>734</v>
      </c>
    </row>
    <row r="147" spans="1:8" s="2" customFormat="1" ht="15.75">
      <c r="A147" s="149"/>
      <c r="B147" s="150"/>
      <c r="C147" s="150" t="s">
        <v>76</v>
      </c>
      <c r="D147" s="150" t="s">
        <v>77</v>
      </c>
      <c r="E147" s="150"/>
      <c r="F147" s="148"/>
      <c r="G147" s="161">
        <v>910</v>
      </c>
      <c r="H147" s="184">
        <v>734</v>
      </c>
    </row>
    <row r="148" spans="1:8" s="2" customFormat="1" ht="15.75">
      <c r="A148" s="145" t="s">
        <v>102</v>
      </c>
      <c r="B148" s="146"/>
      <c r="C148" s="146" t="s">
        <v>103</v>
      </c>
      <c r="D148" s="146"/>
      <c r="E148" s="146"/>
      <c r="F148" s="148"/>
      <c r="G148" s="166">
        <f>SUM(G149:G150)</f>
        <v>18000</v>
      </c>
      <c r="H148" s="182">
        <f>SUM(H149:H150)</f>
        <v>18000</v>
      </c>
    </row>
    <row r="149" spans="1:8" s="2" customFormat="1" ht="15.75">
      <c r="A149" s="149"/>
      <c r="B149" s="150" t="s">
        <v>104</v>
      </c>
      <c r="C149" s="150"/>
      <c r="D149" s="150" t="s">
        <v>105</v>
      </c>
      <c r="E149" s="150"/>
      <c r="F149" s="148"/>
      <c r="G149" s="165">
        <v>14173</v>
      </c>
      <c r="H149" s="184">
        <v>14173</v>
      </c>
    </row>
    <row r="150" spans="1:8" s="2" customFormat="1" ht="15.75">
      <c r="A150" s="149"/>
      <c r="B150" s="150" t="s">
        <v>106</v>
      </c>
      <c r="C150" s="150"/>
      <c r="D150" s="150" t="s">
        <v>107</v>
      </c>
      <c r="E150" s="150"/>
      <c r="F150" s="148"/>
      <c r="G150" s="165">
        <v>3827</v>
      </c>
      <c r="H150" s="184">
        <v>3827</v>
      </c>
    </row>
    <row r="151" spans="1:8" s="9" customFormat="1" ht="15.75">
      <c r="A151" s="139"/>
      <c r="B151" s="142"/>
      <c r="C151" s="142"/>
      <c r="D151" s="142"/>
      <c r="E151" s="142"/>
      <c r="F151" s="144"/>
      <c r="G151" s="162"/>
      <c r="H151" s="348"/>
    </row>
    <row r="152" spans="1:8" s="9" customFormat="1" ht="15.75">
      <c r="A152" s="192" t="s">
        <v>175</v>
      </c>
      <c r="B152" s="197"/>
      <c r="C152" s="197"/>
      <c r="D152" s="197"/>
      <c r="E152" s="197"/>
      <c r="F152" s="199"/>
      <c r="G152" s="195">
        <f>SUM(G153+G162)</f>
        <v>120</v>
      </c>
      <c r="H152" s="196">
        <f>SUM(H153+H162)</f>
        <v>104</v>
      </c>
    </row>
    <row r="153" spans="1:8" s="2" customFormat="1" ht="15.75">
      <c r="A153" s="145" t="s">
        <v>40</v>
      </c>
      <c r="B153" s="146"/>
      <c r="C153" s="146" t="s">
        <v>41</v>
      </c>
      <c r="D153" s="146"/>
      <c r="E153" s="146"/>
      <c r="F153" s="148"/>
      <c r="G153" s="166">
        <f>SUM(G154+G157+G160)</f>
        <v>20</v>
      </c>
      <c r="H153" s="182">
        <f>SUM(H154+H157+H160)</f>
        <v>4</v>
      </c>
    </row>
    <row r="154" spans="1:8" s="37" customFormat="1" ht="15.75">
      <c r="A154" s="149"/>
      <c r="B154" s="150" t="s">
        <v>44</v>
      </c>
      <c r="C154" s="150"/>
      <c r="D154" s="150" t="s">
        <v>3</v>
      </c>
      <c r="E154" s="22"/>
      <c r="F154" s="159"/>
      <c r="G154" s="161">
        <f>SUM(G155)</f>
        <v>0</v>
      </c>
      <c r="H154" s="184">
        <f>SUM(H155)</f>
        <v>3</v>
      </c>
    </row>
    <row r="155" spans="1:8" s="2" customFormat="1" ht="15.75">
      <c r="A155" s="149"/>
      <c r="B155" s="150"/>
      <c r="C155" s="150" t="s">
        <v>47</v>
      </c>
      <c r="D155" s="150" t="s">
        <v>48</v>
      </c>
      <c r="E155" s="150"/>
      <c r="F155" s="148"/>
      <c r="G155" s="161">
        <f>SUM(G156:G156)</f>
        <v>0</v>
      </c>
      <c r="H155" s="184">
        <f>SUM(H156:H156)</f>
        <v>3</v>
      </c>
    </row>
    <row r="156" spans="1:8" s="2" customFormat="1" ht="15.75">
      <c r="A156" s="145"/>
      <c r="B156" s="146"/>
      <c r="C156" s="146"/>
      <c r="D156" s="146"/>
      <c r="E156" s="150" t="s">
        <v>13</v>
      </c>
      <c r="F156" s="148"/>
      <c r="G156" s="161">
        <v>0</v>
      </c>
      <c r="H156" s="184">
        <v>3</v>
      </c>
    </row>
    <row r="157" spans="1:8" s="37" customFormat="1" ht="15.75">
      <c r="A157" s="149"/>
      <c r="B157" s="150" t="s">
        <v>52</v>
      </c>
      <c r="C157" s="150"/>
      <c r="D157" s="150" t="s">
        <v>53</v>
      </c>
      <c r="E157" s="150"/>
      <c r="F157" s="148"/>
      <c r="G157" s="161">
        <f>SUM(G158)</f>
        <v>20</v>
      </c>
      <c r="H157" s="184">
        <f>SUM(H158)</f>
        <v>0</v>
      </c>
    </row>
    <row r="158" spans="1:8" s="2" customFormat="1" ht="15.75">
      <c r="A158" s="149"/>
      <c r="B158" s="150"/>
      <c r="C158" s="150" t="s">
        <v>56</v>
      </c>
      <c r="D158" s="150" t="s">
        <v>57</v>
      </c>
      <c r="E158" s="150"/>
      <c r="F158" s="148"/>
      <c r="G158" s="161">
        <f>SUM(G159)</f>
        <v>20</v>
      </c>
      <c r="H158" s="184">
        <f>SUM(H159)</f>
        <v>0</v>
      </c>
    </row>
    <row r="159" spans="1:8" s="2" customFormat="1" ht="15.75">
      <c r="A159" s="149"/>
      <c r="B159" s="150"/>
      <c r="C159" s="150"/>
      <c r="D159" s="150"/>
      <c r="E159" s="150" t="s">
        <v>4</v>
      </c>
      <c r="F159" s="148"/>
      <c r="G159" s="161">
        <v>20</v>
      </c>
      <c r="H159" s="184">
        <v>0</v>
      </c>
    </row>
    <row r="160" spans="1:8" s="37" customFormat="1" ht="15.75">
      <c r="A160" s="149"/>
      <c r="B160" s="150" t="s">
        <v>74</v>
      </c>
      <c r="C160" s="150"/>
      <c r="D160" s="150" t="s">
        <v>75</v>
      </c>
      <c r="E160" s="150"/>
      <c r="F160" s="148"/>
      <c r="G160" s="161">
        <f>SUM(G161)</f>
        <v>0</v>
      </c>
      <c r="H160" s="184">
        <f>SUM(H161)</f>
        <v>1</v>
      </c>
    </row>
    <row r="161" spans="1:8" s="2" customFormat="1" ht="15.75">
      <c r="A161" s="149"/>
      <c r="B161" s="150"/>
      <c r="C161" s="150" t="s">
        <v>76</v>
      </c>
      <c r="D161" s="150" t="s">
        <v>77</v>
      </c>
      <c r="E161" s="150"/>
      <c r="F161" s="148"/>
      <c r="G161" s="161">
        <v>0</v>
      </c>
      <c r="H161" s="184">
        <v>1</v>
      </c>
    </row>
    <row r="162" spans="1:8" s="9" customFormat="1" ht="15.75">
      <c r="A162" s="145" t="s">
        <v>95</v>
      </c>
      <c r="B162" s="146"/>
      <c r="C162" s="146" t="s">
        <v>96</v>
      </c>
      <c r="D162" s="146"/>
      <c r="E162" s="146"/>
      <c r="F162" s="147"/>
      <c r="G162" s="166">
        <f>SUM(G163)</f>
        <v>100</v>
      </c>
      <c r="H162" s="182">
        <f>SUM(H163)</f>
        <v>100</v>
      </c>
    </row>
    <row r="163" spans="1:8" s="2" customFormat="1" ht="15.75">
      <c r="A163" s="149"/>
      <c r="B163" s="150"/>
      <c r="C163" s="150" t="s">
        <v>100</v>
      </c>
      <c r="D163" s="150" t="s">
        <v>99</v>
      </c>
      <c r="E163" s="150"/>
      <c r="F163" s="148"/>
      <c r="G163" s="165">
        <f>SUM(G164)</f>
        <v>100</v>
      </c>
      <c r="H163" s="183">
        <f>SUM(H164)</f>
        <v>100</v>
      </c>
    </row>
    <row r="164" spans="1:8" s="2" customFormat="1" ht="15.75">
      <c r="A164" s="149"/>
      <c r="B164" s="150"/>
      <c r="C164" s="150"/>
      <c r="D164" s="150"/>
      <c r="E164" s="150" t="s">
        <v>176</v>
      </c>
      <c r="F164" s="148"/>
      <c r="G164" s="165">
        <v>100</v>
      </c>
      <c r="H164" s="184">
        <v>100</v>
      </c>
    </row>
    <row r="165" spans="1:8" s="2" customFormat="1" ht="15.75">
      <c r="A165" s="143"/>
      <c r="B165" s="140"/>
      <c r="C165" s="140"/>
      <c r="D165" s="140"/>
      <c r="E165" s="140"/>
      <c r="F165" s="141"/>
      <c r="G165" s="160"/>
      <c r="H165" s="347"/>
    </row>
    <row r="166" spans="1:8" s="2" customFormat="1" ht="15.75">
      <c r="A166" s="192" t="s">
        <v>268</v>
      </c>
      <c r="B166" s="193"/>
      <c r="C166" s="193"/>
      <c r="D166" s="193"/>
      <c r="E166" s="193"/>
      <c r="F166" s="194"/>
      <c r="G166" s="195">
        <f aca="true" t="shared" si="0" ref="G166:H168">SUM(G167)</f>
        <v>0</v>
      </c>
      <c r="H166" s="196">
        <f t="shared" si="0"/>
        <v>15</v>
      </c>
    </row>
    <row r="167" spans="1:8" s="9" customFormat="1" ht="15.75">
      <c r="A167" s="145" t="s">
        <v>81</v>
      </c>
      <c r="B167" s="146"/>
      <c r="C167" s="146" t="s">
        <v>82</v>
      </c>
      <c r="D167" s="146"/>
      <c r="E167" s="146"/>
      <c r="F167" s="147"/>
      <c r="G167" s="166">
        <f t="shared" si="0"/>
        <v>0</v>
      </c>
      <c r="H167" s="182">
        <f t="shared" si="0"/>
        <v>15</v>
      </c>
    </row>
    <row r="168" spans="1:8" s="2" customFormat="1" ht="15.75">
      <c r="A168" s="149"/>
      <c r="B168" s="150" t="s">
        <v>86</v>
      </c>
      <c r="C168" s="150"/>
      <c r="D168" s="150" t="s">
        <v>87</v>
      </c>
      <c r="E168" s="150"/>
      <c r="F168" s="148"/>
      <c r="G168" s="165">
        <f t="shared" si="0"/>
        <v>0</v>
      </c>
      <c r="H168" s="183">
        <f t="shared" si="0"/>
        <v>15</v>
      </c>
    </row>
    <row r="169" spans="1:8" s="2" customFormat="1" ht="15.75">
      <c r="A169" s="149"/>
      <c r="B169" s="150"/>
      <c r="C169" s="150"/>
      <c r="D169" s="150"/>
      <c r="E169" s="150" t="s">
        <v>15</v>
      </c>
      <c r="F169" s="148"/>
      <c r="G169" s="161">
        <v>0</v>
      </c>
      <c r="H169" s="184">
        <v>15</v>
      </c>
    </row>
    <row r="170" spans="1:8" s="2" customFormat="1" ht="15.75">
      <c r="A170" s="143"/>
      <c r="B170" s="140"/>
      <c r="C170" s="140"/>
      <c r="D170" s="140"/>
      <c r="E170" s="140"/>
      <c r="F170" s="141"/>
      <c r="G170" s="160"/>
      <c r="H170" s="347"/>
    </row>
    <row r="171" spans="1:8" s="2" customFormat="1" ht="15.75">
      <c r="A171" s="192" t="s">
        <v>211</v>
      </c>
      <c r="B171" s="193"/>
      <c r="C171" s="193"/>
      <c r="D171" s="193"/>
      <c r="E171" s="193"/>
      <c r="F171" s="194"/>
      <c r="G171" s="195">
        <f aca="true" t="shared" si="1" ref="G171:H173">SUM(G172)</f>
        <v>55</v>
      </c>
      <c r="H171" s="196">
        <f t="shared" si="1"/>
        <v>60</v>
      </c>
    </row>
    <row r="172" spans="1:8" s="9" customFormat="1" ht="15.75">
      <c r="A172" s="145" t="s">
        <v>81</v>
      </c>
      <c r="B172" s="146"/>
      <c r="C172" s="146" t="s">
        <v>82</v>
      </c>
      <c r="D172" s="146"/>
      <c r="E172" s="146"/>
      <c r="F172" s="147"/>
      <c r="G172" s="166">
        <f t="shared" si="1"/>
        <v>55</v>
      </c>
      <c r="H172" s="182">
        <f t="shared" si="1"/>
        <v>60</v>
      </c>
    </row>
    <row r="173" spans="1:8" s="2" customFormat="1" ht="15.75">
      <c r="A173" s="149"/>
      <c r="B173" s="150" t="s">
        <v>88</v>
      </c>
      <c r="C173" s="150"/>
      <c r="D173" s="150" t="s">
        <v>89</v>
      </c>
      <c r="E173" s="150"/>
      <c r="F173" s="148"/>
      <c r="G173" s="165">
        <f t="shared" si="1"/>
        <v>55</v>
      </c>
      <c r="H173" s="183">
        <f t="shared" si="1"/>
        <v>60</v>
      </c>
    </row>
    <row r="174" spans="1:8" s="2" customFormat="1" ht="15.75">
      <c r="A174" s="149"/>
      <c r="B174" s="150"/>
      <c r="C174" s="150"/>
      <c r="D174" s="150"/>
      <c r="E174" s="150" t="s">
        <v>90</v>
      </c>
      <c r="F174" s="148"/>
      <c r="G174" s="161">
        <v>55</v>
      </c>
      <c r="H174" s="184">
        <v>60</v>
      </c>
    </row>
    <row r="175" spans="1:8" s="2" customFormat="1" ht="15.75">
      <c r="A175" s="143"/>
      <c r="B175" s="140"/>
      <c r="C175" s="140"/>
      <c r="D175" s="140"/>
      <c r="E175" s="140"/>
      <c r="F175" s="141"/>
      <c r="G175" s="163"/>
      <c r="H175" s="347"/>
    </row>
    <row r="176" spans="1:8" s="2" customFormat="1" ht="15.75">
      <c r="A176" s="192" t="s">
        <v>178</v>
      </c>
      <c r="B176" s="193"/>
      <c r="C176" s="193"/>
      <c r="D176" s="193"/>
      <c r="E176" s="193"/>
      <c r="F176" s="194"/>
      <c r="G176" s="195">
        <f>SUM(G177+G188)</f>
        <v>560</v>
      </c>
      <c r="H176" s="196">
        <f>SUM(H177+H188)</f>
        <v>583</v>
      </c>
    </row>
    <row r="177" spans="1:8" s="9" customFormat="1" ht="15.75">
      <c r="A177" s="145" t="s">
        <v>81</v>
      </c>
      <c r="B177" s="146"/>
      <c r="C177" s="146" t="s">
        <v>82</v>
      </c>
      <c r="D177" s="146"/>
      <c r="E177" s="146"/>
      <c r="F177" s="147"/>
      <c r="G177" s="166">
        <f>SUM(G178+G180)</f>
        <v>500</v>
      </c>
      <c r="H177" s="182">
        <f>SUM(H178+H180)</f>
        <v>563</v>
      </c>
    </row>
    <row r="178" spans="1:8" s="2" customFormat="1" ht="15.75">
      <c r="A178" s="149"/>
      <c r="B178" s="150" t="s">
        <v>83</v>
      </c>
      <c r="C178" s="150"/>
      <c r="D178" s="150" t="s">
        <v>84</v>
      </c>
      <c r="E178" s="150"/>
      <c r="F178" s="148"/>
      <c r="G178" s="161">
        <f>SUM(G179:G179)</f>
        <v>50</v>
      </c>
      <c r="H178" s="184">
        <f>SUM(H179:H179)</f>
        <v>50</v>
      </c>
    </row>
    <row r="179" spans="1:8" s="2" customFormat="1" ht="15.75">
      <c r="A179" s="149"/>
      <c r="B179" s="150"/>
      <c r="C179" s="150"/>
      <c r="D179" s="150"/>
      <c r="E179" s="150" t="s">
        <v>85</v>
      </c>
      <c r="F179" s="148"/>
      <c r="G179" s="161">
        <v>50</v>
      </c>
      <c r="H179" s="184">
        <v>50</v>
      </c>
    </row>
    <row r="180" spans="1:8" s="2" customFormat="1" ht="15.75">
      <c r="A180" s="149"/>
      <c r="B180" s="150" t="s">
        <v>91</v>
      </c>
      <c r="C180" s="150"/>
      <c r="D180" s="150" t="s">
        <v>92</v>
      </c>
      <c r="E180" s="150"/>
      <c r="F180" s="148"/>
      <c r="G180" s="165">
        <f>SUM(G181:G187)</f>
        <v>450</v>
      </c>
      <c r="H180" s="183">
        <f>SUM(H181:H187)</f>
        <v>513</v>
      </c>
    </row>
    <row r="181" spans="1:8" s="2" customFormat="1" ht="15.75">
      <c r="A181" s="149"/>
      <c r="B181" s="150"/>
      <c r="C181" s="150"/>
      <c r="D181" s="150"/>
      <c r="E181" s="150" t="s">
        <v>93</v>
      </c>
      <c r="F181" s="148"/>
      <c r="G181" s="161">
        <v>135</v>
      </c>
      <c r="H181" s="184">
        <v>135</v>
      </c>
    </row>
    <row r="182" spans="1:8" s="2" customFormat="1" ht="15.75">
      <c r="A182" s="149"/>
      <c r="B182" s="150"/>
      <c r="C182" s="150"/>
      <c r="D182" s="150"/>
      <c r="E182" s="150" t="s">
        <v>94</v>
      </c>
      <c r="F182" s="148"/>
      <c r="G182" s="161">
        <v>60</v>
      </c>
      <c r="H182" s="184">
        <v>60</v>
      </c>
    </row>
    <row r="183" spans="1:8" s="2" customFormat="1" ht="15.75">
      <c r="A183" s="149"/>
      <c r="B183" s="150"/>
      <c r="C183" s="150"/>
      <c r="D183" s="150"/>
      <c r="E183" s="150" t="s">
        <v>179</v>
      </c>
      <c r="F183" s="148"/>
      <c r="G183" s="165">
        <v>60</v>
      </c>
      <c r="H183" s="184">
        <v>60</v>
      </c>
    </row>
    <row r="184" spans="1:8" s="2" customFormat="1" ht="15.75">
      <c r="A184" s="149"/>
      <c r="B184" s="150"/>
      <c r="C184" s="150"/>
      <c r="D184" s="150"/>
      <c r="E184" s="150" t="s">
        <v>180</v>
      </c>
      <c r="F184" s="148"/>
      <c r="G184" s="165">
        <v>105</v>
      </c>
      <c r="H184" s="184">
        <v>89</v>
      </c>
    </row>
    <row r="185" spans="1:8" s="65" customFormat="1" ht="15.75">
      <c r="A185" s="170"/>
      <c r="B185" s="150"/>
      <c r="C185" s="150"/>
      <c r="D185" s="150"/>
      <c r="E185" s="150" t="s">
        <v>233</v>
      </c>
      <c r="F185" s="148"/>
      <c r="G185" s="165">
        <v>90</v>
      </c>
      <c r="H185" s="183">
        <v>0</v>
      </c>
    </row>
    <row r="186" spans="1:8" s="65" customFormat="1" ht="15.75">
      <c r="A186" s="170"/>
      <c r="B186" s="150"/>
      <c r="C186" s="150"/>
      <c r="D186" s="150"/>
      <c r="E186" s="150" t="s">
        <v>269</v>
      </c>
      <c r="F186" s="148"/>
      <c r="G186" s="165">
        <v>0</v>
      </c>
      <c r="H186" s="183">
        <v>55</v>
      </c>
    </row>
    <row r="187" spans="1:8" s="65" customFormat="1" ht="15.75">
      <c r="A187" s="170"/>
      <c r="B187" s="150"/>
      <c r="C187" s="150"/>
      <c r="D187" s="150"/>
      <c r="E187" s="150" t="s">
        <v>317</v>
      </c>
      <c r="F187" s="148"/>
      <c r="G187" s="165">
        <v>0</v>
      </c>
      <c r="H187" s="183">
        <v>114</v>
      </c>
    </row>
    <row r="188" spans="1:8" s="65" customFormat="1" ht="15.75">
      <c r="A188" s="145" t="s">
        <v>95</v>
      </c>
      <c r="B188" s="146"/>
      <c r="C188" s="146" t="s">
        <v>96</v>
      </c>
      <c r="D188" s="146"/>
      <c r="E188" s="146"/>
      <c r="F188" s="147"/>
      <c r="G188" s="166">
        <f>SUM(G189)</f>
        <v>60</v>
      </c>
      <c r="H188" s="182">
        <f>SUM(H189)</f>
        <v>20</v>
      </c>
    </row>
    <row r="189" spans="1:8" s="65" customFormat="1" ht="15.75">
      <c r="A189" s="149"/>
      <c r="B189" s="150"/>
      <c r="C189" s="150" t="s">
        <v>97</v>
      </c>
      <c r="D189" s="150" t="s">
        <v>212</v>
      </c>
      <c r="E189" s="150"/>
      <c r="F189" s="148"/>
      <c r="G189" s="165">
        <f>SUM(G190)</f>
        <v>60</v>
      </c>
      <c r="H189" s="183">
        <f>SUM(H190)</f>
        <v>20</v>
      </c>
    </row>
    <row r="190" spans="1:8" s="65" customFormat="1" ht="15.75">
      <c r="A190" s="149"/>
      <c r="B190" s="150"/>
      <c r="C190" s="150"/>
      <c r="D190" s="150"/>
      <c r="E190" s="150" t="s">
        <v>213</v>
      </c>
      <c r="F190" s="148"/>
      <c r="G190" s="161">
        <v>60</v>
      </c>
      <c r="H190" s="183">
        <v>20</v>
      </c>
    </row>
    <row r="191" spans="1:8" s="65" customFormat="1" ht="15.75">
      <c r="A191" s="143"/>
      <c r="B191" s="140"/>
      <c r="C191" s="140"/>
      <c r="D191" s="140"/>
      <c r="E191" s="140"/>
      <c r="F191" s="141"/>
      <c r="G191" s="160"/>
      <c r="H191" s="349"/>
    </row>
    <row r="192" spans="1:8" s="65" customFormat="1" ht="15.75">
      <c r="A192" s="185" t="s">
        <v>270</v>
      </c>
      <c r="B192" s="193"/>
      <c r="C192" s="193"/>
      <c r="D192" s="193"/>
      <c r="E192" s="193"/>
      <c r="F192" s="194"/>
      <c r="G192" s="195">
        <f>SUM(G193)</f>
        <v>0</v>
      </c>
      <c r="H192" s="196">
        <f>SUM(H193)</f>
        <v>22</v>
      </c>
    </row>
    <row r="193" spans="1:8" s="65" customFormat="1" ht="15.75">
      <c r="A193" s="128" t="s">
        <v>95</v>
      </c>
      <c r="B193" s="146"/>
      <c r="C193" s="146" t="s">
        <v>96</v>
      </c>
      <c r="D193" s="146"/>
      <c r="E193" s="146"/>
      <c r="F193" s="148"/>
      <c r="G193" s="166">
        <f>SUM(G194)</f>
        <v>0</v>
      </c>
      <c r="H193" s="182">
        <f>SUM(H194)</f>
        <v>22</v>
      </c>
    </row>
    <row r="194" spans="1:8" s="65" customFormat="1" ht="15.75">
      <c r="A194" s="128"/>
      <c r="B194" s="150"/>
      <c r="C194" s="150" t="s">
        <v>97</v>
      </c>
      <c r="D194" s="150" t="s">
        <v>98</v>
      </c>
      <c r="E194" s="150"/>
      <c r="F194" s="148"/>
      <c r="G194" s="161">
        <v>0</v>
      </c>
      <c r="H194" s="183">
        <v>22</v>
      </c>
    </row>
    <row r="195" spans="1:8" s="65" customFormat="1" ht="15.75">
      <c r="A195" s="373"/>
      <c r="B195" s="370"/>
      <c r="C195" s="370"/>
      <c r="D195" s="370"/>
      <c r="E195" s="370"/>
      <c r="F195" s="374"/>
      <c r="G195" s="160"/>
      <c r="H195" s="349"/>
    </row>
    <row r="196" spans="1:8" s="65" customFormat="1" ht="15.75">
      <c r="A196" s="185" t="s">
        <v>271</v>
      </c>
      <c r="B196" s="189"/>
      <c r="C196" s="189"/>
      <c r="D196" s="189"/>
      <c r="E196" s="189"/>
      <c r="F196" s="200"/>
      <c r="G196" s="195">
        <f>SUM(G197)</f>
        <v>0</v>
      </c>
      <c r="H196" s="196">
        <f>SUM(H197)</f>
        <v>88</v>
      </c>
    </row>
    <row r="197" spans="1:8" s="65" customFormat="1" ht="15.75">
      <c r="A197" s="128" t="s">
        <v>95</v>
      </c>
      <c r="B197" s="40"/>
      <c r="C197" s="40" t="s">
        <v>96</v>
      </c>
      <c r="D197" s="40"/>
      <c r="E197" s="40"/>
      <c r="F197" s="169"/>
      <c r="G197" s="166">
        <f>SUM(G198)</f>
        <v>0</v>
      </c>
      <c r="H197" s="182">
        <f>SUM(H198)</f>
        <v>88</v>
      </c>
    </row>
    <row r="198" spans="1:8" s="65" customFormat="1" ht="15.75">
      <c r="A198" s="128"/>
      <c r="B198" s="7"/>
      <c r="C198" s="7" t="s">
        <v>97</v>
      </c>
      <c r="D198" s="7" t="s">
        <v>98</v>
      </c>
      <c r="E198" s="7"/>
      <c r="F198" s="169"/>
      <c r="G198" s="165">
        <v>0</v>
      </c>
      <c r="H198" s="183">
        <v>88</v>
      </c>
    </row>
    <row r="199" spans="1:8" s="65" customFormat="1" ht="15.75">
      <c r="A199" s="373"/>
      <c r="B199" s="370"/>
      <c r="C199" s="370"/>
      <c r="D199" s="370"/>
      <c r="E199" s="370"/>
      <c r="F199" s="374"/>
      <c r="G199" s="160"/>
      <c r="H199" s="349"/>
    </row>
    <row r="200" spans="1:8" s="65" customFormat="1" ht="15.75">
      <c r="A200" s="185" t="s">
        <v>272</v>
      </c>
      <c r="B200" s="189"/>
      <c r="C200" s="189"/>
      <c r="D200" s="189"/>
      <c r="E200" s="189"/>
      <c r="F200" s="200"/>
      <c r="G200" s="195">
        <f>SUM(G201)</f>
        <v>0</v>
      </c>
      <c r="H200" s="196">
        <f>SUM(H201)</f>
        <v>2</v>
      </c>
    </row>
    <row r="201" spans="1:8" s="65" customFormat="1" ht="15.75">
      <c r="A201" s="128" t="s">
        <v>95</v>
      </c>
      <c r="B201" s="40"/>
      <c r="C201" s="40" t="s">
        <v>96</v>
      </c>
      <c r="D201" s="40"/>
      <c r="E201" s="40"/>
      <c r="F201" s="169"/>
      <c r="G201" s="166">
        <f>SUM(G202)</f>
        <v>0</v>
      </c>
      <c r="H201" s="182">
        <f>SUM(H202)</f>
        <v>2</v>
      </c>
    </row>
    <row r="202" spans="1:8" s="65" customFormat="1" ht="15.75">
      <c r="A202" s="128"/>
      <c r="B202" s="7"/>
      <c r="C202" s="7" t="s">
        <v>97</v>
      </c>
      <c r="D202" s="7" t="s">
        <v>98</v>
      </c>
      <c r="E202" s="7"/>
      <c r="F202" s="169"/>
      <c r="G202" s="161">
        <v>0</v>
      </c>
      <c r="H202" s="183">
        <v>2</v>
      </c>
    </row>
    <row r="203" spans="1:8" s="65" customFormat="1" ht="15.75">
      <c r="A203" s="143"/>
      <c r="B203" s="140"/>
      <c r="C203" s="140"/>
      <c r="D203" s="140"/>
      <c r="E203" s="140"/>
      <c r="F203" s="141"/>
      <c r="G203" s="160"/>
      <c r="H203" s="349"/>
    </row>
    <row r="204" spans="1:8" s="2" customFormat="1" ht="15.75">
      <c r="A204" s="192" t="s">
        <v>181</v>
      </c>
      <c r="B204" s="193"/>
      <c r="C204" s="193"/>
      <c r="D204" s="193"/>
      <c r="E204" s="193"/>
      <c r="F204" s="194"/>
      <c r="G204" s="195">
        <f>SUM(G205)</f>
        <v>945</v>
      </c>
      <c r="H204" s="196">
        <f>SUM(H205)</f>
        <v>1237</v>
      </c>
    </row>
    <row r="205" spans="1:8" s="2" customFormat="1" ht="15.75">
      <c r="A205" s="145" t="s">
        <v>40</v>
      </c>
      <c r="B205" s="146"/>
      <c r="C205" s="146" t="s">
        <v>41</v>
      </c>
      <c r="D205" s="146"/>
      <c r="E205" s="146"/>
      <c r="F205" s="148"/>
      <c r="G205" s="166">
        <f>SUM(G206+G210)</f>
        <v>945</v>
      </c>
      <c r="H205" s="182">
        <f>SUM(H206+H210)</f>
        <v>1237</v>
      </c>
    </row>
    <row r="206" spans="1:8" s="37" customFormat="1" ht="15.75">
      <c r="A206" s="149"/>
      <c r="B206" s="150" t="s">
        <v>44</v>
      </c>
      <c r="C206" s="150"/>
      <c r="D206" s="150" t="s">
        <v>3</v>
      </c>
      <c r="E206" s="22"/>
      <c r="F206" s="159"/>
      <c r="G206" s="161">
        <f>SUM(G207)</f>
        <v>265</v>
      </c>
      <c r="H206" s="184">
        <f>SUM(H207)</f>
        <v>497</v>
      </c>
    </row>
    <row r="207" spans="1:8" s="2" customFormat="1" ht="15.75">
      <c r="A207" s="149"/>
      <c r="B207" s="150"/>
      <c r="C207" s="150" t="s">
        <v>47</v>
      </c>
      <c r="D207" s="150" t="s">
        <v>48</v>
      </c>
      <c r="E207" s="150"/>
      <c r="F207" s="148"/>
      <c r="G207" s="161">
        <f>SUM(G208:G209)</f>
        <v>265</v>
      </c>
      <c r="H207" s="184">
        <f>SUM(H208:H209)</f>
        <v>497</v>
      </c>
    </row>
    <row r="208" spans="1:8" s="2" customFormat="1" ht="15.75">
      <c r="A208" s="145"/>
      <c r="B208" s="146"/>
      <c r="C208" s="146"/>
      <c r="D208" s="146"/>
      <c r="E208" s="150" t="s">
        <v>50</v>
      </c>
      <c r="F208" s="148"/>
      <c r="G208" s="161">
        <v>15</v>
      </c>
      <c r="H208" s="184">
        <v>15</v>
      </c>
    </row>
    <row r="209" spans="1:8" s="2" customFormat="1" ht="15.75">
      <c r="A209" s="145"/>
      <c r="B209" s="146"/>
      <c r="C209" s="146"/>
      <c r="D209" s="146"/>
      <c r="E209" s="150" t="s">
        <v>13</v>
      </c>
      <c r="F209" s="148"/>
      <c r="G209" s="161">
        <v>250</v>
      </c>
      <c r="H209" s="184">
        <v>482</v>
      </c>
    </row>
    <row r="210" spans="1:8" s="37" customFormat="1" ht="15.75">
      <c r="A210" s="149"/>
      <c r="B210" s="150" t="s">
        <v>58</v>
      </c>
      <c r="C210" s="150"/>
      <c r="D210" s="150" t="s">
        <v>59</v>
      </c>
      <c r="E210" s="150"/>
      <c r="F210" s="148"/>
      <c r="G210" s="161">
        <f>SUM(G211+G214)</f>
        <v>680</v>
      </c>
      <c r="H210" s="184">
        <f>SUM(H211+H214)</f>
        <v>740</v>
      </c>
    </row>
    <row r="211" spans="1:8" s="2" customFormat="1" ht="15.75">
      <c r="A211" s="149"/>
      <c r="B211" s="150"/>
      <c r="C211" s="150" t="s">
        <v>65</v>
      </c>
      <c r="D211" s="150" t="s">
        <v>66</v>
      </c>
      <c r="E211" s="150"/>
      <c r="F211" s="148"/>
      <c r="G211" s="161">
        <f>SUM(G212:G213)</f>
        <v>560</v>
      </c>
      <c r="H211" s="184">
        <f>SUM(H212:H213)</f>
        <v>570</v>
      </c>
    </row>
    <row r="212" spans="1:8" s="2" customFormat="1" ht="15.75">
      <c r="A212" s="149"/>
      <c r="B212" s="150"/>
      <c r="C212" s="150"/>
      <c r="D212" s="150"/>
      <c r="E212" s="150" t="s">
        <v>67</v>
      </c>
      <c r="F212" s="148"/>
      <c r="G212" s="161">
        <v>495</v>
      </c>
      <c r="H212" s="184">
        <v>570</v>
      </c>
    </row>
    <row r="213" spans="1:8" s="2" customFormat="1" ht="15.75">
      <c r="A213" s="149"/>
      <c r="B213" s="150"/>
      <c r="C213" s="150"/>
      <c r="D213" s="150"/>
      <c r="E213" s="150" t="s">
        <v>234</v>
      </c>
      <c r="F213" s="148"/>
      <c r="G213" s="161">
        <v>65</v>
      </c>
      <c r="H213" s="184">
        <v>0</v>
      </c>
    </row>
    <row r="214" spans="1:8" s="2" customFormat="1" ht="15.75">
      <c r="A214" s="149"/>
      <c r="B214" s="150"/>
      <c r="C214" s="150" t="s">
        <v>76</v>
      </c>
      <c r="D214" s="150" t="s">
        <v>77</v>
      </c>
      <c r="E214" s="150"/>
      <c r="F214" s="148"/>
      <c r="G214" s="161">
        <v>120</v>
      </c>
      <c r="H214" s="184">
        <v>170</v>
      </c>
    </row>
    <row r="215" spans="1:8" s="2" customFormat="1" ht="15.75">
      <c r="A215" s="143"/>
      <c r="B215" s="140"/>
      <c r="C215" s="140"/>
      <c r="D215" s="140"/>
      <c r="E215" s="140"/>
      <c r="F215" s="141"/>
      <c r="G215" s="160"/>
      <c r="H215" s="347"/>
    </row>
    <row r="216" spans="1:8" s="2" customFormat="1" ht="15.75">
      <c r="A216" s="192" t="s">
        <v>182</v>
      </c>
      <c r="B216" s="193"/>
      <c r="C216" s="193"/>
      <c r="D216" s="193"/>
      <c r="E216" s="193"/>
      <c r="F216" s="194">
        <v>1</v>
      </c>
      <c r="G216" s="195">
        <f>SUM(G217+G221+G223)</f>
        <v>1550</v>
      </c>
      <c r="H216" s="196">
        <f>SUM(H217+H221+H223)</f>
        <v>1547</v>
      </c>
    </row>
    <row r="217" spans="1:8" s="2" customFormat="1" ht="15.75">
      <c r="A217" s="145" t="s">
        <v>25</v>
      </c>
      <c r="B217" s="146"/>
      <c r="C217" s="146" t="s">
        <v>9</v>
      </c>
      <c r="D217" s="146"/>
      <c r="E217" s="146"/>
      <c r="F217" s="148"/>
      <c r="G217" s="166">
        <f aca="true" t="shared" si="2" ref="G217:H219">SUM(G218)</f>
        <v>540</v>
      </c>
      <c r="H217" s="182">
        <f t="shared" si="2"/>
        <v>540</v>
      </c>
    </row>
    <row r="218" spans="1:8" s="2" customFormat="1" ht="15.75">
      <c r="A218" s="149"/>
      <c r="B218" s="150" t="s">
        <v>30</v>
      </c>
      <c r="C218" s="150"/>
      <c r="D218" s="150" t="s">
        <v>2</v>
      </c>
      <c r="E218" s="150"/>
      <c r="F218" s="148"/>
      <c r="G218" s="165">
        <f t="shared" si="2"/>
        <v>540</v>
      </c>
      <c r="H218" s="183">
        <f t="shared" si="2"/>
        <v>540</v>
      </c>
    </row>
    <row r="219" spans="1:8" s="2" customFormat="1" ht="15.75">
      <c r="A219" s="149"/>
      <c r="B219" s="150"/>
      <c r="C219" s="150" t="s">
        <v>36</v>
      </c>
      <c r="D219" s="150" t="s">
        <v>37</v>
      </c>
      <c r="E219" s="150"/>
      <c r="F219" s="148"/>
      <c r="G219" s="161">
        <f t="shared" si="2"/>
        <v>540</v>
      </c>
      <c r="H219" s="184">
        <f t="shared" si="2"/>
        <v>540</v>
      </c>
    </row>
    <row r="220" spans="1:8" s="2" customFormat="1" ht="15.75">
      <c r="A220" s="149"/>
      <c r="B220" s="150"/>
      <c r="C220" s="150"/>
      <c r="D220" s="150" t="s">
        <v>247</v>
      </c>
      <c r="E220" s="150"/>
      <c r="F220" s="148"/>
      <c r="G220" s="161">
        <v>540</v>
      </c>
      <c r="H220" s="184">
        <v>540</v>
      </c>
    </row>
    <row r="221" spans="1:8" s="2" customFormat="1" ht="15.75" customHeight="1">
      <c r="A221" s="145" t="s">
        <v>38</v>
      </c>
      <c r="B221" s="146"/>
      <c r="C221" s="146" t="s">
        <v>39</v>
      </c>
      <c r="D221" s="49"/>
      <c r="E221" s="49"/>
      <c r="F221" s="168"/>
      <c r="G221" s="166">
        <f>SUM(G222)</f>
        <v>150</v>
      </c>
      <c r="H221" s="182">
        <f>SUM(H222)</f>
        <v>125</v>
      </c>
    </row>
    <row r="222" spans="1:8" s="2" customFormat="1" ht="15.75">
      <c r="A222" s="149"/>
      <c r="B222" s="150"/>
      <c r="C222" s="150"/>
      <c r="D222" s="150" t="s">
        <v>18</v>
      </c>
      <c r="E222" s="150"/>
      <c r="F222" s="148"/>
      <c r="G222" s="165">
        <v>150</v>
      </c>
      <c r="H222" s="184">
        <v>125</v>
      </c>
    </row>
    <row r="223" spans="1:8" s="2" customFormat="1" ht="15.75">
      <c r="A223" s="145" t="s">
        <v>40</v>
      </c>
      <c r="B223" s="146"/>
      <c r="C223" s="146" t="s">
        <v>41</v>
      </c>
      <c r="D223" s="146"/>
      <c r="E223" s="146"/>
      <c r="F223" s="148"/>
      <c r="G223" s="166">
        <f>SUM(G224+G236+G241+G230)</f>
        <v>860</v>
      </c>
      <c r="H223" s="182">
        <f>SUM(H224+H236+H241+H230)</f>
        <v>882</v>
      </c>
    </row>
    <row r="224" spans="1:8" s="37" customFormat="1" ht="15.75">
      <c r="A224" s="149"/>
      <c r="B224" s="150" t="s">
        <v>44</v>
      </c>
      <c r="C224" s="150"/>
      <c r="D224" s="150" t="s">
        <v>3</v>
      </c>
      <c r="E224" s="22"/>
      <c r="F224" s="159"/>
      <c r="G224" s="165">
        <f>SUM(G225+G227)</f>
        <v>80</v>
      </c>
      <c r="H224" s="183">
        <f>SUM(H225+H227)</f>
        <v>0</v>
      </c>
    </row>
    <row r="225" spans="1:8" s="37" customFormat="1" ht="15.75">
      <c r="A225" s="149"/>
      <c r="B225" s="150"/>
      <c r="C225" s="150" t="s">
        <v>45</v>
      </c>
      <c r="D225" s="150" t="s">
        <v>46</v>
      </c>
      <c r="E225" s="22"/>
      <c r="F225" s="159"/>
      <c r="G225" s="161">
        <f>SUM(G226)</f>
        <v>10</v>
      </c>
      <c r="H225" s="184">
        <f>SUM(H226)</f>
        <v>0</v>
      </c>
    </row>
    <row r="226" spans="1:8" s="37" customFormat="1" ht="15.75">
      <c r="A226" s="149"/>
      <c r="B226" s="150"/>
      <c r="C226" s="150"/>
      <c r="D226" s="150"/>
      <c r="E226" s="22" t="s">
        <v>16</v>
      </c>
      <c r="F226" s="159"/>
      <c r="G226" s="161">
        <v>10</v>
      </c>
      <c r="H226" s="184">
        <v>0</v>
      </c>
    </row>
    <row r="227" spans="1:8" s="2" customFormat="1" ht="15.75">
      <c r="A227" s="149"/>
      <c r="B227" s="150"/>
      <c r="C227" s="150" t="s">
        <v>47</v>
      </c>
      <c r="D227" s="150" t="s">
        <v>48</v>
      </c>
      <c r="E227" s="150"/>
      <c r="F227" s="148"/>
      <c r="G227" s="165">
        <f>SUM(G228:G229)</f>
        <v>70</v>
      </c>
      <c r="H227" s="183">
        <f>SUM(H228:H229)</f>
        <v>0</v>
      </c>
    </row>
    <row r="228" spans="1:8" s="2" customFormat="1" ht="15.75">
      <c r="A228" s="145"/>
      <c r="B228" s="146"/>
      <c r="C228" s="146"/>
      <c r="D228" s="146"/>
      <c r="E228" s="150" t="s">
        <v>49</v>
      </c>
      <c r="F228" s="148"/>
      <c r="G228" s="161">
        <v>10</v>
      </c>
      <c r="H228" s="184">
        <v>0</v>
      </c>
    </row>
    <row r="229" spans="1:8" s="2" customFormat="1" ht="15.75">
      <c r="A229" s="145"/>
      <c r="B229" s="146"/>
      <c r="C229" s="146"/>
      <c r="D229" s="146"/>
      <c r="E229" s="150" t="s">
        <v>13</v>
      </c>
      <c r="F229" s="148"/>
      <c r="G229" s="161">
        <v>60</v>
      </c>
      <c r="H229" s="184">
        <v>0</v>
      </c>
    </row>
    <row r="230" spans="1:8" s="37" customFormat="1" ht="15.75">
      <c r="A230" s="149"/>
      <c r="B230" s="150" t="s">
        <v>52</v>
      </c>
      <c r="C230" s="150"/>
      <c r="D230" s="150" t="s">
        <v>53</v>
      </c>
      <c r="E230" s="150"/>
      <c r="F230" s="148"/>
      <c r="G230" s="165">
        <f>SUM(G231+G234)</f>
        <v>140</v>
      </c>
      <c r="H230" s="183">
        <f>SUM(H231+H234)</f>
        <v>152</v>
      </c>
    </row>
    <row r="231" spans="1:8" s="37" customFormat="1" ht="15.75">
      <c r="A231" s="149"/>
      <c r="B231" s="150"/>
      <c r="C231" s="150" t="s">
        <v>54</v>
      </c>
      <c r="D231" s="150" t="s">
        <v>235</v>
      </c>
      <c r="E231" s="150"/>
      <c r="F231" s="148"/>
      <c r="G231" s="161">
        <f>SUM(G232:G233)</f>
        <v>105</v>
      </c>
      <c r="H231" s="184">
        <f>SUM(H232:H233)</f>
        <v>100</v>
      </c>
    </row>
    <row r="232" spans="1:8" s="37" customFormat="1" ht="15.75">
      <c r="A232" s="149"/>
      <c r="B232" s="150"/>
      <c r="C232" s="150"/>
      <c r="D232" s="150"/>
      <c r="E232" s="150" t="s">
        <v>236</v>
      </c>
      <c r="F232" s="148"/>
      <c r="G232" s="161">
        <v>50</v>
      </c>
      <c r="H232" s="184">
        <v>45</v>
      </c>
    </row>
    <row r="233" spans="1:8" s="37" customFormat="1" ht="15.75">
      <c r="A233" s="149"/>
      <c r="B233" s="150"/>
      <c r="C233" s="150"/>
      <c r="D233" s="150"/>
      <c r="E233" s="150" t="s">
        <v>237</v>
      </c>
      <c r="F233" s="148"/>
      <c r="G233" s="161">
        <v>55</v>
      </c>
      <c r="H233" s="184">
        <v>55</v>
      </c>
    </row>
    <row r="234" spans="1:8" s="2" customFormat="1" ht="15.75">
      <c r="A234" s="149"/>
      <c r="B234" s="150"/>
      <c r="C234" s="150" t="s">
        <v>56</v>
      </c>
      <c r="D234" s="150" t="s">
        <v>57</v>
      </c>
      <c r="E234" s="150"/>
      <c r="F234" s="148"/>
      <c r="G234" s="161">
        <f>SUM(G235)</f>
        <v>35</v>
      </c>
      <c r="H234" s="184">
        <f>SUM(H235)</f>
        <v>52</v>
      </c>
    </row>
    <row r="235" spans="1:8" s="2" customFormat="1" ht="15.75">
      <c r="A235" s="149"/>
      <c r="B235" s="150"/>
      <c r="C235" s="150"/>
      <c r="D235" s="150"/>
      <c r="E235" s="150" t="s">
        <v>4</v>
      </c>
      <c r="F235" s="148"/>
      <c r="G235" s="161">
        <v>35</v>
      </c>
      <c r="H235" s="184">
        <v>52</v>
      </c>
    </row>
    <row r="236" spans="1:8" s="37" customFormat="1" ht="15.75">
      <c r="A236" s="149"/>
      <c r="B236" s="150" t="s">
        <v>58</v>
      </c>
      <c r="C236" s="150"/>
      <c r="D236" s="150" t="s">
        <v>59</v>
      </c>
      <c r="E236" s="150"/>
      <c r="F236" s="148"/>
      <c r="G236" s="165">
        <f>SUM(G237)</f>
        <v>490</v>
      </c>
      <c r="H236" s="183">
        <f>SUM(H237)</f>
        <v>550</v>
      </c>
    </row>
    <row r="237" spans="1:8" s="2" customFormat="1" ht="15.75">
      <c r="A237" s="149"/>
      <c r="B237" s="150"/>
      <c r="C237" s="150" t="s">
        <v>60</v>
      </c>
      <c r="D237" s="150" t="s">
        <v>61</v>
      </c>
      <c r="E237" s="150"/>
      <c r="F237" s="148"/>
      <c r="G237" s="161">
        <f>SUM(G238:G240)</f>
        <v>490</v>
      </c>
      <c r="H237" s="184">
        <f>SUM(H238:H240)</f>
        <v>550</v>
      </c>
    </row>
    <row r="238" spans="1:8" s="2" customFormat="1" ht="15.75">
      <c r="A238" s="149"/>
      <c r="B238" s="150"/>
      <c r="C238" s="150"/>
      <c r="D238" s="150"/>
      <c r="E238" s="150" t="s">
        <v>62</v>
      </c>
      <c r="F238" s="148"/>
      <c r="G238" s="161">
        <v>45</v>
      </c>
      <c r="H238" s="184">
        <v>0</v>
      </c>
    </row>
    <row r="239" spans="1:8" s="2" customFormat="1" ht="15.75">
      <c r="A239" s="149"/>
      <c r="B239" s="150"/>
      <c r="C239" s="150"/>
      <c r="D239" s="150"/>
      <c r="E239" s="150" t="s">
        <v>238</v>
      </c>
      <c r="F239" s="148"/>
      <c r="G239" s="161">
        <v>45</v>
      </c>
      <c r="H239" s="184">
        <v>50</v>
      </c>
    </row>
    <row r="240" spans="1:8" s="2" customFormat="1" ht="15.75">
      <c r="A240" s="149"/>
      <c r="B240" s="150"/>
      <c r="C240" s="150"/>
      <c r="D240" s="150"/>
      <c r="E240" s="150" t="s">
        <v>63</v>
      </c>
      <c r="F240" s="148"/>
      <c r="G240" s="161">
        <v>400</v>
      </c>
      <c r="H240" s="184">
        <v>500</v>
      </c>
    </row>
    <row r="241" spans="1:8" s="37" customFormat="1" ht="15.75">
      <c r="A241" s="149"/>
      <c r="B241" s="150" t="s">
        <v>74</v>
      </c>
      <c r="C241" s="150"/>
      <c r="D241" s="150" t="s">
        <v>75</v>
      </c>
      <c r="E241" s="150"/>
      <c r="F241" s="148"/>
      <c r="G241" s="165">
        <f>SUM(G242)</f>
        <v>150</v>
      </c>
      <c r="H241" s="183">
        <f>SUM(H242)</f>
        <v>180</v>
      </c>
    </row>
    <row r="242" spans="1:8" s="2" customFormat="1" ht="15.75">
      <c r="A242" s="149"/>
      <c r="B242" s="150"/>
      <c r="C242" s="150" t="s">
        <v>76</v>
      </c>
      <c r="D242" s="150" t="s">
        <v>77</v>
      </c>
      <c r="E242" s="150"/>
      <c r="F242" s="148"/>
      <c r="G242" s="161">
        <v>150</v>
      </c>
      <c r="H242" s="184">
        <v>180</v>
      </c>
    </row>
    <row r="243" spans="1:8" s="2" customFormat="1" ht="15.75">
      <c r="A243" s="145"/>
      <c r="B243" s="146"/>
      <c r="C243" s="150"/>
      <c r="D243" s="150"/>
      <c r="E243" s="150"/>
      <c r="F243" s="148"/>
      <c r="G243" s="161"/>
      <c r="H243" s="184"/>
    </row>
    <row r="244" spans="1:8" s="2" customFormat="1" ht="15.75">
      <c r="A244" s="192" t="s">
        <v>195</v>
      </c>
      <c r="B244" s="197"/>
      <c r="C244" s="193"/>
      <c r="D244" s="193"/>
      <c r="E244" s="193"/>
      <c r="F244" s="329">
        <v>3</v>
      </c>
      <c r="G244" s="195">
        <f>SUM(G245+G249+G251)</f>
        <v>3500</v>
      </c>
      <c r="H244" s="196">
        <f>SUM(H245+H249+H251)</f>
        <v>3550</v>
      </c>
    </row>
    <row r="245" spans="1:8" s="2" customFormat="1" ht="15.75">
      <c r="A245" s="145" t="s">
        <v>25</v>
      </c>
      <c r="B245" s="146"/>
      <c r="C245" s="146" t="s">
        <v>9</v>
      </c>
      <c r="D245" s="146"/>
      <c r="E245" s="146"/>
      <c r="F245" s="148"/>
      <c r="G245" s="166">
        <f>SUM(G246)</f>
        <v>3000</v>
      </c>
      <c r="H245" s="182">
        <f>SUM(H246)</f>
        <v>3085</v>
      </c>
    </row>
    <row r="246" spans="1:8" s="2" customFormat="1" ht="15.75">
      <c r="A246" s="149"/>
      <c r="B246" s="150" t="s">
        <v>26</v>
      </c>
      <c r="C246" s="150"/>
      <c r="D246" s="150" t="s">
        <v>27</v>
      </c>
      <c r="E246" s="150"/>
      <c r="F246" s="148"/>
      <c r="G246" s="161">
        <f>SUM(G247)</f>
        <v>3000</v>
      </c>
      <c r="H246" s="184">
        <f>SUM(H247)</f>
        <v>3085</v>
      </c>
    </row>
    <row r="247" spans="1:8" s="2" customFormat="1" ht="15.75">
      <c r="A247" s="149"/>
      <c r="B247" s="150"/>
      <c r="C247" s="150" t="s">
        <v>28</v>
      </c>
      <c r="D247" s="150" t="s">
        <v>29</v>
      </c>
      <c r="E247" s="150"/>
      <c r="F247" s="148"/>
      <c r="G247" s="161">
        <f>SUM(G248:G248)</f>
        <v>3000</v>
      </c>
      <c r="H247" s="184">
        <f>SUM(H248:H248)</f>
        <v>3085</v>
      </c>
    </row>
    <row r="248" spans="1:8" s="2" customFormat="1" ht="15.75">
      <c r="A248" s="149"/>
      <c r="B248" s="150"/>
      <c r="C248" s="150"/>
      <c r="D248" s="150" t="s">
        <v>167</v>
      </c>
      <c r="E248" s="150"/>
      <c r="F248" s="148"/>
      <c r="G248" s="161">
        <v>3000</v>
      </c>
      <c r="H248" s="184">
        <v>3085</v>
      </c>
    </row>
    <row r="249" spans="1:8" s="2" customFormat="1" ht="15.75" customHeight="1">
      <c r="A249" s="145" t="s">
        <v>38</v>
      </c>
      <c r="B249" s="146"/>
      <c r="C249" s="146" t="s">
        <v>39</v>
      </c>
      <c r="D249" s="49"/>
      <c r="E249" s="49"/>
      <c r="F249" s="168"/>
      <c r="G249" s="166">
        <f>SUM(G250:G250)</f>
        <v>400</v>
      </c>
      <c r="H249" s="182">
        <f>SUM(H250:H250)</f>
        <v>465</v>
      </c>
    </row>
    <row r="250" spans="1:8" s="2" customFormat="1" ht="15.75">
      <c r="A250" s="149"/>
      <c r="B250" s="150"/>
      <c r="C250" s="150"/>
      <c r="D250" s="150" t="s">
        <v>18</v>
      </c>
      <c r="E250" s="150"/>
      <c r="F250" s="148"/>
      <c r="G250" s="165">
        <v>400</v>
      </c>
      <c r="H250" s="184">
        <v>465</v>
      </c>
    </row>
    <row r="251" spans="1:8" s="2" customFormat="1" ht="15.75">
      <c r="A251" s="145" t="s">
        <v>40</v>
      </c>
      <c r="B251" s="146"/>
      <c r="C251" s="146" t="s">
        <v>41</v>
      </c>
      <c r="D251" s="146"/>
      <c r="E251" s="146"/>
      <c r="F251" s="148"/>
      <c r="G251" s="166">
        <f>SUM(G252+G255)</f>
        <v>100</v>
      </c>
      <c r="H251" s="182">
        <f>SUM(H252+H255)</f>
        <v>0</v>
      </c>
    </row>
    <row r="252" spans="1:8" s="37" customFormat="1" ht="15.75">
      <c r="A252" s="149"/>
      <c r="B252" s="150" t="s">
        <v>44</v>
      </c>
      <c r="C252" s="150"/>
      <c r="D252" s="150" t="s">
        <v>3</v>
      </c>
      <c r="E252" s="22"/>
      <c r="F252" s="159"/>
      <c r="G252" s="161">
        <f>SUM(G253)</f>
        <v>80</v>
      </c>
      <c r="H252" s="184">
        <f>SUM(H253)</f>
        <v>0</v>
      </c>
    </row>
    <row r="253" spans="1:8" s="2" customFormat="1" ht="15.75">
      <c r="A253" s="149"/>
      <c r="B253" s="150"/>
      <c r="C253" s="150" t="s">
        <v>47</v>
      </c>
      <c r="D253" s="150" t="s">
        <v>48</v>
      </c>
      <c r="E253" s="150"/>
      <c r="F253" s="148"/>
      <c r="G253" s="161">
        <f>SUM(G254:G254)</f>
        <v>80</v>
      </c>
      <c r="H253" s="184">
        <f>SUM(H254:H254)</f>
        <v>0</v>
      </c>
    </row>
    <row r="254" spans="1:8" s="2" customFormat="1" ht="15.75">
      <c r="A254" s="145"/>
      <c r="B254" s="146"/>
      <c r="C254" s="146"/>
      <c r="D254" s="146"/>
      <c r="E254" s="150" t="s">
        <v>51</v>
      </c>
      <c r="F254" s="148"/>
      <c r="G254" s="161">
        <v>80</v>
      </c>
      <c r="H254" s="184">
        <v>0</v>
      </c>
    </row>
    <row r="255" spans="1:8" s="37" customFormat="1" ht="15.75">
      <c r="A255" s="149"/>
      <c r="B255" s="150" t="s">
        <v>74</v>
      </c>
      <c r="C255" s="150"/>
      <c r="D255" s="150" t="s">
        <v>75</v>
      </c>
      <c r="E255" s="150"/>
      <c r="F255" s="148"/>
      <c r="G255" s="161">
        <f>SUM(G256)</f>
        <v>20</v>
      </c>
      <c r="H255" s="184">
        <f>SUM(H256)</f>
        <v>0</v>
      </c>
    </row>
    <row r="256" spans="1:8" s="2" customFormat="1" ht="15.75">
      <c r="A256" s="149"/>
      <c r="B256" s="150"/>
      <c r="C256" s="150" t="s">
        <v>76</v>
      </c>
      <c r="D256" s="150" t="s">
        <v>77</v>
      </c>
      <c r="E256" s="150"/>
      <c r="F256" s="148"/>
      <c r="G256" s="161">
        <v>20</v>
      </c>
      <c r="H256" s="184">
        <v>0</v>
      </c>
    </row>
    <row r="257" spans="1:8" s="2" customFormat="1" ht="15.75">
      <c r="A257" s="143"/>
      <c r="B257" s="140"/>
      <c r="C257" s="140"/>
      <c r="D257" s="140"/>
      <c r="E257" s="140"/>
      <c r="F257" s="141"/>
      <c r="G257" s="160"/>
      <c r="H257" s="347"/>
    </row>
    <row r="258" spans="1:8" s="2" customFormat="1" ht="15.75">
      <c r="A258" s="192" t="s">
        <v>183</v>
      </c>
      <c r="B258" s="193"/>
      <c r="C258" s="193"/>
      <c r="D258" s="193"/>
      <c r="E258" s="193"/>
      <c r="F258" s="194"/>
      <c r="G258" s="195">
        <f>SUM(G259)</f>
        <v>100</v>
      </c>
      <c r="H258" s="196">
        <f>SUM(H259)</f>
        <v>63</v>
      </c>
    </row>
    <row r="259" spans="1:8" s="9" customFormat="1" ht="15.75">
      <c r="A259" s="145" t="s">
        <v>95</v>
      </c>
      <c r="B259" s="146"/>
      <c r="C259" s="146" t="s">
        <v>96</v>
      </c>
      <c r="D259" s="146"/>
      <c r="E259" s="146"/>
      <c r="F259" s="147"/>
      <c r="G259" s="166">
        <f>SUM(G260)</f>
        <v>100</v>
      </c>
      <c r="H259" s="182">
        <f>SUM(H260)</f>
        <v>63</v>
      </c>
    </row>
    <row r="260" spans="1:8" s="2" customFormat="1" ht="15.75">
      <c r="A260" s="149"/>
      <c r="B260" s="150"/>
      <c r="C260" s="150" t="s">
        <v>97</v>
      </c>
      <c r="D260" s="150" t="s">
        <v>98</v>
      </c>
      <c r="E260" s="150"/>
      <c r="F260" s="148"/>
      <c r="G260" s="165">
        <f>SUM(G261:G261)</f>
        <v>100</v>
      </c>
      <c r="H260" s="183">
        <f>SUM(H261:H261)</f>
        <v>63</v>
      </c>
    </row>
    <row r="261" spans="1:8" s="2" customFormat="1" ht="31.5">
      <c r="A261" s="149"/>
      <c r="B261" s="150"/>
      <c r="C261" s="150"/>
      <c r="D261" s="150"/>
      <c r="E261" s="61" t="s">
        <v>252</v>
      </c>
      <c r="F261" s="148"/>
      <c r="G261" s="165">
        <v>100</v>
      </c>
      <c r="H261" s="184">
        <v>63</v>
      </c>
    </row>
    <row r="262" spans="1:8" s="2" customFormat="1" ht="15.75">
      <c r="A262" s="143"/>
      <c r="B262" s="140"/>
      <c r="C262" s="140"/>
      <c r="D262" s="140"/>
      <c r="E262" s="155"/>
      <c r="F262" s="141"/>
      <c r="G262" s="154"/>
      <c r="H262" s="347"/>
    </row>
    <row r="263" spans="1:8" s="2" customFormat="1" ht="15.75">
      <c r="A263" s="192" t="s">
        <v>267</v>
      </c>
      <c r="B263" s="197"/>
      <c r="C263" s="197"/>
      <c r="D263" s="197"/>
      <c r="E263" s="201"/>
      <c r="F263" s="199"/>
      <c r="G263" s="195">
        <f aca="true" t="shared" si="3" ref="G263:H265">SUM(G264)</f>
        <v>0</v>
      </c>
      <c r="H263" s="196">
        <f t="shared" si="3"/>
        <v>5</v>
      </c>
    </row>
    <row r="264" spans="1:11" s="2" customFormat="1" ht="15.75">
      <c r="A264" s="145" t="s">
        <v>95</v>
      </c>
      <c r="B264" s="146"/>
      <c r="C264" s="146" t="s">
        <v>96</v>
      </c>
      <c r="D264" s="146"/>
      <c r="E264" s="146"/>
      <c r="F264" s="141"/>
      <c r="G264" s="166">
        <f t="shared" si="3"/>
        <v>0</v>
      </c>
      <c r="H264" s="182">
        <f t="shared" si="3"/>
        <v>5</v>
      </c>
      <c r="I264" s="46" t="s">
        <v>25</v>
      </c>
      <c r="J264" s="88">
        <f>SUM(H11+H73+H217+H245)</f>
        <v>10853</v>
      </c>
      <c r="K264" s="88" t="e">
        <f>SUM(#REF!+#REF!+#REF!+#REF!)</f>
        <v>#REF!</v>
      </c>
    </row>
    <row r="265" spans="1:11" s="2" customFormat="1" ht="15.75">
      <c r="A265" s="143"/>
      <c r="B265" s="140"/>
      <c r="C265" s="150" t="s">
        <v>100</v>
      </c>
      <c r="D265" s="150" t="s">
        <v>99</v>
      </c>
      <c r="E265" s="150"/>
      <c r="F265" s="141"/>
      <c r="G265" s="165">
        <f t="shared" si="3"/>
        <v>0</v>
      </c>
      <c r="H265" s="183">
        <f t="shared" si="3"/>
        <v>5</v>
      </c>
      <c r="I265" s="46" t="s">
        <v>38</v>
      </c>
      <c r="J265" s="88">
        <f>SUM(H249+H221+H83+H17)</f>
        <v>2602</v>
      </c>
      <c r="K265" s="88" t="e">
        <f>SUM(#REF!+#REF!+#REF!+#REF!)</f>
        <v>#REF!</v>
      </c>
    </row>
    <row r="266" spans="1:11" s="2" customFormat="1" ht="15.75">
      <c r="A266" s="143"/>
      <c r="B266" s="140"/>
      <c r="C266" s="150"/>
      <c r="D266" s="150"/>
      <c r="E266" s="150" t="s">
        <v>21</v>
      </c>
      <c r="F266" s="141"/>
      <c r="G266" s="165">
        <v>0</v>
      </c>
      <c r="H266" s="184">
        <v>5</v>
      </c>
      <c r="I266" s="46" t="s">
        <v>40</v>
      </c>
      <c r="J266" s="88">
        <f>SUM(H21+H87+H117+H130+H142+H153+H205+H223+H251)</f>
        <v>11054</v>
      </c>
      <c r="K266" s="88" t="e">
        <f>SUM(#REF!+#REF!+#REF!+#REF!+#REF!+#REF!+#REF!+#REF!+#REF!)</f>
        <v>#REF!</v>
      </c>
    </row>
    <row r="267" spans="1:11" s="2" customFormat="1" ht="15.75">
      <c r="A267" s="143"/>
      <c r="B267" s="140"/>
      <c r="C267" s="150"/>
      <c r="D267" s="150"/>
      <c r="E267" s="150"/>
      <c r="F267" s="141"/>
      <c r="G267" s="154"/>
      <c r="H267" s="347"/>
      <c r="I267" s="46" t="s">
        <v>81</v>
      </c>
      <c r="J267" s="88">
        <f>SUM(H167+H172+H177)</f>
        <v>638</v>
      </c>
      <c r="K267" s="88" t="e">
        <f>SUM(#REF!+#REF!+#REF!)</f>
        <v>#REF!</v>
      </c>
    </row>
    <row r="268" spans="1:11" s="2" customFormat="1" ht="15.75">
      <c r="A268" s="192" t="s">
        <v>250</v>
      </c>
      <c r="B268" s="193"/>
      <c r="C268" s="193"/>
      <c r="D268" s="193"/>
      <c r="E268" s="193"/>
      <c r="F268" s="194"/>
      <c r="G268" s="195">
        <f aca="true" t="shared" si="4" ref="G268:H270">SUM(G269)</f>
        <v>50</v>
      </c>
      <c r="H268" s="196">
        <f t="shared" si="4"/>
        <v>50</v>
      </c>
      <c r="I268" s="46" t="s">
        <v>95</v>
      </c>
      <c r="J268" s="88">
        <f>SUM(H269+H264+H259+H201+H197+H193+H188+H162+H49)</f>
        <v>7889</v>
      </c>
      <c r="K268" s="88" t="e">
        <f>SUM(#REF!+#REF!+#REF!+#REF!+#REF!+#REF!+#REF!+#REF!+#REF!)</f>
        <v>#REF!</v>
      </c>
    </row>
    <row r="269" spans="1:11" s="2" customFormat="1" ht="15.75">
      <c r="A269" s="145" t="s">
        <v>95</v>
      </c>
      <c r="B269" s="146"/>
      <c r="C269" s="146" t="s">
        <v>96</v>
      </c>
      <c r="D269" s="146"/>
      <c r="E269" s="146"/>
      <c r="F269" s="148"/>
      <c r="G269" s="166">
        <f t="shared" si="4"/>
        <v>50</v>
      </c>
      <c r="H269" s="182">
        <f t="shared" si="4"/>
        <v>50</v>
      </c>
      <c r="I269" s="46" t="s">
        <v>102</v>
      </c>
      <c r="J269" s="88">
        <f>SUM(H148+H108)</f>
        <v>27446</v>
      </c>
      <c r="K269" s="88" t="e">
        <f>SUM(#REF!+#REF!)</f>
        <v>#REF!</v>
      </c>
    </row>
    <row r="270" spans="1:11" s="2" customFormat="1" ht="15.75">
      <c r="A270" s="149"/>
      <c r="B270" s="150"/>
      <c r="C270" s="150" t="s">
        <v>100</v>
      </c>
      <c r="D270" s="150" t="s">
        <v>99</v>
      </c>
      <c r="E270" s="150"/>
      <c r="F270" s="148"/>
      <c r="G270" s="165">
        <f t="shared" si="4"/>
        <v>50</v>
      </c>
      <c r="H270" s="183">
        <f t="shared" si="4"/>
        <v>50</v>
      </c>
      <c r="I270" s="46" t="s">
        <v>108</v>
      </c>
      <c r="J270" s="88">
        <f>SUM(H112)</f>
        <v>295</v>
      </c>
      <c r="K270" s="88" t="e">
        <f>SUM(#REF!)</f>
        <v>#REF!</v>
      </c>
    </row>
    <row r="271" spans="1:11" s="2" customFormat="1" ht="15.75">
      <c r="A271" s="149"/>
      <c r="B271" s="150"/>
      <c r="C271" s="150"/>
      <c r="D271" s="150"/>
      <c r="E271" s="150" t="s">
        <v>21</v>
      </c>
      <c r="F271" s="148"/>
      <c r="G271" s="165">
        <v>50</v>
      </c>
      <c r="H271" s="184">
        <v>50</v>
      </c>
      <c r="I271" s="46" t="s">
        <v>113</v>
      </c>
      <c r="J271" s="88">
        <f>SUM(H61)</f>
        <v>152</v>
      </c>
      <c r="K271" s="88" t="e">
        <f>SUM(#REF!)</f>
        <v>#REF!</v>
      </c>
    </row>
    <row r="272" spans="1:11" s="2" customFormat="1" ht="15.75">
      <c r="A272" s="143"/>
      <c r="B272" s="140"/>
      <c r="C272" s="140"/>
      <c r="D272" s="140"/>
      <c r="E272" s="155"/>
      <c r="F272" s="141"/>
      <c r="G272" s="154"/>
      <c r="H272" s="347"/>
      <c r="I272" s="46" t="s">
        <v>207</v>
      </c>
      <c r="J272" s="88">
        <f>SUM(H64+H69)</f>
        <v>8849</v>
      </c>
      <c r="K272" s="88" t="e">
        <f>SUM(#REF!+#REF!)</f>
        <v>#REF!</v>
      </c>
    </row>
    <row r="273" spans="1:11" s="2" customFormat="1" ht="16.5" thickBot="1">
      <c r="A273" s="171" t="s">
        <v>239</v>
      </c>
      <c r="B273" s="172"/>
      <c r="C273" s="172"/>
      <c r="D273" s="172"/>
      <c r="E273" s="172"/>
      <c r="F273" s="330">
        <v>6</v>
      </c>
      <c r="G273" s="173">
        <f>SUM(G216+G204+G176+G152+G141+G129+G116+G72+G10+G258+G244+G171+G166+G268+G68+G263+G192+G196+G200)</f>
        <v>46825</v>
      </c>
      <c r="H273" s="340">
        <f>SUM(H216+H204+H176+H152+H141+H129+H116+H72+H10+H258+H244+H171+H166+H268+H68+H263+H192+H196+H200)</f>
        <v>69778</v>
      </c>
      <c r="J273" s="88">
        <f>SUM(J264:J272)</f>
        <v>69778</v>
      </c>
      <c r="K273" s="88" t="e">
        <f>SUM(K264:K272)</f>
        <v>#REF!</v>
      </c>
    </row>
    <row r="274" spans="2:7" s="2" customFormat="1" ht="15.75">
      <c r="B274" s="6"/>
      <c r="C274" s="6"/>
      <c r="D274" s="6"/>
      <c r="E274" s="6"/>
      <c r="F274" s="6"/>
      <c r="G274" s="14"/>
    </row>
    <row r="275" spans="1:7" s="2" customFormat="1" ht="15.75">
      <c r="A275" s="58"/>
      <c r="B275" s="7"/>
      <c r="C275" s="7"/>
      <c r="D275" s="7"/>
      <c r="E275" s="7"/>
      <c r="F275" s="7"/>
      <c r="G275" s="32"/>
    </row>
    <row r="276" spans="1:7" s="2" customFormat="1" ht="15.75">
      <c r="A276" s="58"/>
      <c r="B276" s="7"/>
      <c r="C276" s="7"/>
      <c r="D276" s="7"/>
      <c r="E276" s="7"/>
      <c r="F276" s="7"/>
      <c r="G276" s="32"/>
    </row>
    <row r="277" spans="1:7" s="2" customFormat="1" ht="15.75">
      <c r="A277" s="58"/>
      <c r="B277" s="7"/>
      <c r="C277" s="7"/>
      <c r="D277" s="7"/>
      <c r="E277" s="7"/>
      <c r="F277" s="7"/>
      <c r="G277" s="32"/>
    </row>
    <row r="278" spans="1:7" s="2" customFormat="1" ht="15.75">
      <c r="A278" s="58"/>
      <c r="B278" s="7"/>
      <c r="C278" s="7"/>
      <c r="D278" s="7"/>
      <c r="E278" s="7"/>
      <c r="F278" s="7"/>
      <c r="G278" s="32"/>
    </row>
    <row r="279" spans="1:7" s="2" customFormat="1" ht="15.75">
      <c r="A279" s="58"/>
      <c r="B279" s="7"/>
      <c r="C279" s="7"/>
      <c r="D279" s="7"/>
      <c r="E279" s="7"/>
      <c r="F279" s="7"/>
      <c r="G279" s="32"/>
    </row>
    <row r="280" spans="1:7" s="2" customFormat="1" ht="15.75">
      <c r="A280" s="58"/>
      <c r="B280" s="7"/>
      <c r="C280" s="7"/>
      <c r="D280" s="7"/>
      <c r="E280" s="7"/>
      <c r="F280" s="7"/>
      <c r="G280" s="32"/>
    </row>
    <row r="281" spans="1:7" s="2" customFormat="1" ht="15.75">
      <c r="A281" s="58"/>
      <c r="B281" s="7"/>
      <c r="C281" s="7"/>
      <c r="D281" s="7"/>
      <c r="E281" s="7"/>
      <c r="F281" s="7"/>
      <c r="G281" s="32"/>
    </row>
    <row r="282" spans="1:7" s="2" customFormat="1" ht="15.75">
      <c r="A282" s="58"/>
      <c r="B282" s="7"/>
      <c r="C282" s="7"/>
      <c r="D282" s="7"/>
      <c r="E282" s="7"/>
      <c r="F282" s="7"/>
      <c r="G282" s="32"/>
    </row>
    <row r="283" spans="1:7" s="2" customFormat="1" ht="15.75">
      <c r="A283" s="58"/>
      <c r="B283" s="7"/>
      <c r="C283" s="7"/>
      <c r="D283" s="7"/>
      <c r="E283" s="7"/>
      <c r="F283" s="7"/>
      <c r="G283" s="32"/>
    </row>
    <row r="284" spans="1:7" s="2" customFormat="1" ht="15.75">
      <c r="A284" s="58"/>
      <c r="B284" s="7"/>
      <c r="C284" s="7"/>
      <c r="D284" s="7"/>
      <c r="E284" s="7"/>
      <c r="F284" s="7"/>
      <c r="G284" s="32"/>
    </row>
    <row r="285" spans="1:7" s="2" customFormat="1" ht="15.75">
      <c r="A285" s="58"/>
      <c r="B285" s="7"/>
      <c r="C285" s="7"/>
      <c r="D285" s="7"/>
      <c r="E285" s="7"/>
      <c r="F285" s="7"/>
      <c r="G285" s="32"/>
    </row>
    <row r="286" spans="1:7" s="2" customFormat="1" ht="15.75">
      <c r="A286" s="58"/>
      <c r="B286" s="7"/>
      <c r="C286" s="7"/>
      <c r="D286" s="7"/>
      <c r="E286" s="7"/>
      <c r="F286" s="7"/>
      <c r="G286" s="32"/>
    </row>
    <row r="287" spans="1:7" s="2" customFormat="1" ht="15.75">
      <c r="A287" s="58"/>
      <c r="B287" s="7"/>
      <c r="C287" s="7"/>
      <c r="D287" s="7"/>
      <c r="E287" s="7"/>
      <c r="F287" s="7"/>
      <c r="G287" s="32"/>
    </row>
    <row r="288" spans="1:7" s="2" customFormat="1" ht="15.75">
      <c r="A288" s="58"/>
      <c r="B288" s="7"/>
      <c r="C288" s="7"/>
      <c r="D288" s="7"/>
      <c r="E288" s="7"/>
      <c r="F288" s="7"/>
      <c r="G288" s="32"/>
    </row>
    <row r="289" spans="1:7" s="2" customFormat="1" ht="15.75">
      <c r="A289" s="58"/>
      <c r="B289" s="7"/>
      <c r="C289" s="7"/>
      <c r="D289" s="7"/>
      <c r="E289" s="7"/>
      <c r="F289" s="7"/>
      <c r="G289" s="32"/>
    </row>
    <row r="290" spans="1:7" s="2" customFormat="1" ht="15.75">
      <c r="A290" s="58"/>
      <c r="B290" s="7"/>
      <c r="C290" s="7"/>
      <c r="D290" s="7"/>
      <c r="E290" s="7"/>
      <c r="F290" s="7"/>
      <c r="G290" s="32"/>
    </row>
    <row r="291" spans="1:7" s="2" customFormat="1" ht="15.75">
      <c r="A291" s="58"/>
      <c r="B291" s="7"/>
      <c r="C291" s="7"/>
      <c r="D291" s="7"/>
      <c r="E291" s="7"/>
      <c r="F291" s="7"/>
      <c r="G291" s="32"/>
    </row>
    <row r="292" spans="1:7" s="2" customFormat="1" ht="15.75">
      <c r="A292" s="58"/>
      <c r="B292" s="7"/>
      <c r="C292" s="7"/>
      <c r="D292" s="7"/>
      <c r="E292" s="7"/>
      <c r="F292" s="7"/>
      <c r="G292" s="26"/>
    </row>
    <row r="293" spans="1:7" s="2" customFormat="1" ht="15.75">
      <c r="A293" s="58"/>
      <c r="B293" s="7"/>
      <c r="C293" s="7"/>
      <c r="D293" s="7"/>
      <c r="E293" s="7"/>
      <c r="F293" s="7"/>
      <c r="G293" s="26"/>
    </row>
    <row r="294" spans="1:7" s="2" customFormat="1" ht="15.75">
      <c r="A294" s="58"/>
      <c r="B294" s="7"/>
      <c r="C294" s="7"/>
      <c r="D294" s="7"/>
      <c r="E294" s="7"/>
      <c r="F294" s="7"/>
      <c r="G294" s="26"/>
    </row>
    <row r="295" spans="1:7" s="2" customFormat="1" ht="15.75">
      <c r="A295" s="58"/>
      <c r="B295" s="7"/>
      <c r="C295" s="7"/>
      <c r="D295" s="7"/>
      <c r="E295" s="7"/>
      <c r="F295" s="7"/>
      <c r="G295" s="26"/>
    </row>
    <row r="296" spans="1:7" s="2" customFormat="1" ht="15.75">
      <c r="A296" s="58"/>
      <c r="B296" s="7"/>
      <c r="C296" s="7"/>
      <c r="D296" s="7"/>
      <c r="E296" s="7"/>
      <c r="F296" s="7"/>
      <c r="G296" s="26"/>
    </row>
    <row r="297" spans="1:7" s="2" customFormat="1" ht="15.75">
      <c r="A297" s="58"/>
      <c r="B297" s="7"/>
      <c r="C297" s="7"/>
      <c r="D297" s="7"/>
      <c r="E297" s="7"/>
      <c r="F297" s="7"/>
      <c r="G297" s="26"/>
    </row>
    <row r="298" spans="1:7" s="9" customFormat="1" ht="15.75">
      <c r="A298" s="60"/>
      <c r="B298" s="40"/>
      <c r="C298" s="40"/>
      <c r="D298" s="40"/>
      <c r="E298" s="40"/>
      <c r="F298" s="40"/>
      <c r="G298" s="32"/>
    </row>
    <row r="299" spans="1:7" s="2" customFormat="1" ht="15.75">
      <c r="A299" s="58"/>
      <c r="B299" s="7"/>
      <c r="C299" s="7"/>
      <c r="D299" s="7"/>
      <c r="E299" s="7"/>
      <c r="F299" s="7"/>
      <c r="G299" s="26"/>
    </row>
    <row r="300" spans="1:7" s="2" customFormat="1" ht="15.75">
      <c r="A300" s="58"/>
      <c r="B300" s="7"/>
      <c r="C300" s="7"/>
      <c r="D300" s="7"/>
      <c r="E300" s="7"/>
      <c r="F300" s="7"/>
      <c r="G300" s="26"/>
    </row>
    <row r="301" spans="1:7" s="2" customFormat="1" ht="15.75">
      <c r="A301" s="58"/>
      <c r="B301" s="7"/>
      <c r="C301" s="7"/>
      <c r="D301" s="7"/>
      <c r="E301" s="7"/>
      <c r="F301" s="7"/>
      <c r="G301" s="26"/>
    </row>
    <row r="302" spans="1:7" s="2" customFormat="1" ht="15.75">
      <c r="A302" s="58"/>
      <c r="B302" s="7"/>
      <c r="C302" s="7"/>
      <c r="D302" s="7"/>
      <c r="E302" s="7"/>
      <c r="F302" s="7"/>
      <c r="G302" s="26"/>
    </row>
    <row r="303" spans="1:7" s="2" customFormat="1" ht="15.75">
      <c r="A303" s="58"/>
      <c r="B303" s="7"/>
      <c r="C303" s="7"/>
      <c r="D303" s="7"/>
      <c r="E303" s="7"/>
      <c r="F303" s="7"/>
      <c r="G303" s="26"/>
    </row>
    <row r="304" spans="1:7" s="2" customFormat="1" ht="15.75">
      <c r="A304" s="58"/>
      <c r="B304" s="7"/>
      <c r="C304" s="7"/>
      <c r="D304" s="7"/>
      <c r="E304" s="7"/>
      <c r="F304" s="7"/>
      <c r="G304" s="26"/>
    </row>
    <row r="305" spans="1:7" s="2" customFormat="1" ht="15.75">
      <c r="A305" s="58"/>
      <c r="B305" s="7"/>
      <c r="C305" s="7"/>
      <c r="D305" s="7"/>
      <c r="E305" s="7"/>
      <c r="F305" s="7"/>
      <c r="G305" s="26"/>
    </row>
    <row r="306" spans="1:7" s="2" customFormat="1" ht="15.75">
      <c r="A306" s="58"/>
      <c r="B306" s="7"/>
      <c r="C306" s="7"/>
      <c r="D306" s="7"/>
      <c r="E306" s="7"/>
      <c r="F306" s="7"/>
      <c r="G306" s="26"/>
    </row>
    <row r="307" spans="1:7" s="2" customFormat="1" ht="15.75">
      <c r="A307" s="58"/>
      <c r="B307" s="7"/>
      <c r="C307" s="7"/>
      <c r="D307" s="7"/>
      <c r="E307" s="7"/>
      <c r="F307" s="7"/>
      <c r="G307" s="26"/>
    </row>
    <row r="308" spans="1:7" s="2" customFormat="1" ht="15.75">
      <c r="A308" s="58"/>
      <c r="B308" s="7"/>
      <c r="C308" s="7"/>
      <c r="D308" s="7"/>
      <c r="E308" s="7"/>
      <c r="F308" s="7"/>
      <c r="G308" s="26"/>
    </row>
    <row r="309" spans="1:7" s="2" customFormat="1" ht="15.75">
      <c r="A309" s="58"/>
      <c r="B309" s="7"/>
      <c r="C309" s="7"/>
      <c r="D309" s="7"/>
      <c r="E309" s="7"/>
      <c r="F309" s="7"/>
      <c r="G309" s="26"/>
    </row>
    <row r="310" spans="1:7" s="2" customFormat="1" ht="15.75">
      <c r="A310" s="58"/>
      <c r="B310" s="7"/>
      <c r="C310" s="7"/>
      <c r="D310" s="7"/>
      <c r="E310" s="7"/>
      <c r="F310" s="7"/>
      <c r="G310" s="26"/>
    </row>
    <row r="311" spans="1:7" s="2" customFormat="1" ht="15.75">
      <c r="A311" s="58"/>
      <c r="B311" s="7"/>
      <c r="C311" s="7"/>
      <c r="D311" s="7"/>
      <c r="E311" s="7"/>
      <c r="F311" s="7"/>
      <c r="G311" s="26"/>
    </row>
    <row r="312" spans="1:7" s="2" customFormat="1" ht="15.75">
      <c r="A312" s="58"/>
      <c r="B312" s="7"/>
      <c r="C312" s="7"/>
      <c r="D312" s="7"/>
      <c r="E312" s="7"/>
      <c r="F312" s="7"/>
      <c r="G312" s="26"/>
    </row>
    <row r="313" spans="1:7" s="2" customFormat="1" ht="15.75">
      <c r="A313" s="58"/>
      <c r="B313" s="7"/>
      <c r="C313" s="7"/>
      <c r="D313" s="7"/>
      <c r="E313" s="7"/>
      <c r="F313" s="7"/>
      <c r="G313" s="26"/>
    </row>
    <row r="314" spans="1:7" s="2" customFormat="1" ht="15.75">
      <c r="A314" s="58"/>
      <c r="B314" s="7"/>
      <c r="C314" s="7"/>
      <c r="D314" s="7"/>
      <c r="E314" s="7"/>
      <c r="F314" s="7"/>
      <c r="G314" s="26"/>
    </row>
    <row r="315" spans="1:7" s="2" customFormat="1" ht="15.75">
      <c r="A315" s="58"/>
      <c r="B315" s="7"/>
      <c r="C315" s="7"/>
      <c r="D315" s="7"/>
      <c r="E315" s="7"/>
      <c r="F315" s="7"/>
      <c r="G315" s="26"/>
    </row>
    <row r="316" spans="1:7" s="2" customFormat="1" ht="15.75">
      <c r="A316" s="58"/>
      <c r="B316" s="7"/>
      <c r="C316" s="7"/>
      <c r="D316" s="7"/>
      <c r="E316" s="7"/>
      <c r="F316" s="7"/>
      <c r="G316" s="26"/>
    </row>
    <row r="317" spans="1:7" s="2" customFormat="1" ht="15.75">
      <c r="A317" s="58"/>
      <c r="B317" s="7"/>
      <c r="C317" s="7"/>
      <c r="D317" s="7"/>
      <c r="E317" s="7"/>
      <c r="F317" s="7"/>
      <c r="G317" s="26"/>
    </row>
    <row r="318" spans="1:7" s="2" customFormat="1" ht="15.75">
      <c r="A318" s="58"/>
      <c r="B318" s="7"/>
      <c r="C318" s="7"/>
      <c r="D318" s="7"/>
      <c r="E318" s="7"/>
      <c r="F318" s="7"/>
      <c r="G318" s="26"/>
    </row>
    <row r="319" spans="1:7" s="2" customFormat="1" ht="15.75">
      <c r="A319" s="58"/>
      <c r="B319" s="7"/>
      <c r="C319" s="7"/>
      <c r="D319" s="7"/>
      <c r="E319" s="7"/>
      <c r="F319" s="7"/>
      <c r="G319" s="26"/>
    </row>
    <row r="320" spans="1:7" s="2" customFormat="1" ht="15.75">
      <c r="A320" s="58"/>
      <c r="B320" s="7"/>
      <c r="C320" s="7"/>
      <c r="D320" s="7"/>
      <c r="E320" s="10"/>
      <c r="F320" s="7"/>
      <c r="G320" s="119"/>
    </row>
    <row r="321" spans="1:7" s="2" customFormat="1" ht="15.75">
      <c r="A321" s="58"/>
      <c r="B321" s="7"/>
      <c r="C321" s="7"/>
      <c r="D321" s="7"/>
      <c r="E321" s="10"/>
      <c r="F321" s="7"/>
      <c r="G321" s="119"/>
    </row>
    <row r="322" spans="1:7" s="2" customFormat="1" ht="15.75">
      <c r="A322" s="58"/>
      <c r="B322" s="7"/>
      <c r="C322" s="7"/>
      <c r="D322" s="7"/>
      <c r="E322" s="7"/>
      <c r="F322" s="7"/>
      <c r="G322" s="26"/>
    </row>
    <row r="323" spans="1:7" s="2" customFormat="1" ht="15.75">
      <c r="A323" s="58"/>
      <c r="B323" s="7"/>
      <c r="C323" s="7"/>
      <c r="D323" s="7"/>
      <c r="E323" s="10"/>
      <c r="F323" s="7"/>
      <c r="G323" s="119"/>
    </row>
    <row r="324" spans="1:7" s="2" customFormat="1" ht="15.75">
      <c r="A324" s="58"/>
      <c r="B324" s="7"/>
      <c r="C324" s="7"/>
      <c r="D324" s="7"/>
      <c r="E324" s="10"/>
      <c r="F324" s="7"/>
      <c r="G324" s="119"/>
    </row>
    <row r="325" spans="1:7" s="2" customFormat="1" ht="15.75">
      <c r="A325" s="58"/>
      <c r="B325" s="7"/>
      <c r="C325" s="7"/>
      <c r="D325" s="7"/>
      <c r="E325" s="7"/>
      <c r="F325" s="7"/>
      <c r="G325" s="26"/>
    </row>
    <row r="326" spans="1:7" s="2" customFormat="1" ht="15.75">
      <c r="A326" s="58"/>
      <c r="B326" s="7"/>
      <c r="C326" s="7"/>
      <c r="D326" s="7"/>
      <c r="E326" s="7"/>
      <c r="F326" s="7"/>
      <c r="G326" s="26"/>
    </row>
    <row r="327" spans="1:7" s="2" customFormat="1" ht="15.75">
      <c r="A327" s="58"/>
      <c r="B327" s="7"/>
      <c r="C327" s="7"/>
      <c r="D327" s="7"/>
      <c r="E327" s="7"/>
      <c r="F327" s="7"/>
      <c r="G327" s="26"/>
    </row>
    <row r="328" spans="1:7" s="9" customFormat="1" ht="15.75">
      <c r="A328" s="60"/>
      <c r="B328" s="40"/>
      <c r="C328" s="40"/>
      <c r="D328" s="40"/>
      <c r="E328" s="40"/>
      <c r="F328" s="40"/>
      <c r="G328" s="32"/>
    </row>
    <row r="329" spans="1:7" s="2" customFormat="1" ht="15.75">
      <c r="A329" s="58"/>
      <c r="B329" s="7"/>
      <c r="C329" s="7"/>
      <c r="D329" s="7"/>
      <c r="E329" s="7"/>
      <c r="F329" s="7"/>
      <c r="G329" s="26"/>
    </row>
    <row r="330" spans="1:7" s="2" customFormat="1" ht="15.75">
      <c r="A330" s="58"/>
      <c r="B330" s="7"/>
      <c r="C330" s="7"/>
      <c r="D330" s="7"/>
      <c r="E330" s="7"/>
      <c r="F330" s="7"/>
      <c r="G330" s="26"/>
    </row>
    <row r="331" spans="1:7" s="2" customFormat="1" ht="15.75">
      <c r="A331" s="58"/>
      <c r="B331" s="7"/>
      <c r="C331" s="7"/>
      <c r="D331" s="7"/>
      <c r="E331" s="7"/>
      <c r="F331" s="7"/>
      <c r="G331" s="7"/>
    </row>
    <row r="332" spans="1:7" s="2" customFormat="1" ht="15.75">
      <c r="A332" s="58"/>
      <c r="B332" s="7"/>
      <c r="C332" s="7"/>
      <c r="D332" s="7"/>
      <c r="E332" s="38"/>
      <c r="F332" s="39"/>
      <c r="G332" s="39"/>
    </row>
    <row r="333" spans="1:7" s="2" customFormat="1" ht="15.75">
      <c r="A333" s="58"/>
      <c r="B333" s="7"/>
      <c r="C333" s="7"/>
      <c r="D333" s="7"/>
      <c r="E333" s="39"/>
      <c r="F333" s="39"/>
      <c r="G333" s="39"/>
    </row>
    <row r="334" spans="1:7" s="2" customFormat="1" ht="15.75">
      <c r="A334" s="58"/>
      <c r="B334" s="7"/>
      <c r="C334" s="7"/>
      <c r="D334" s="7"/>
      <c r="E334" s="7"/>
      <c r="F334" s="51"/>
      <c r="G334" s="51"/>
    </row>
    <row r="335" spans="1:7" s="2" customFormat="1" ht="15.75">
      <c r="A335" s="58"/>
      <c r="B335" s="7"/>
      <c r="C335" s="7"/>
      <c r="D335" s="7"/>
      <c r="E335" s="7"/>
      <c r="F335" s="7"/>
      <c r="G335" s="7"/>
    </row>
    <row r="336" spans="1:7" s="2" customFormat="1" ht="15.75">
      <c r="A336" s="58"/>
      <c r="B336" s="7"/>
      <c r="C336" s="7"/>
      <c r="D336" s="7"/>
      <c r="E336" s="7"/>
      <c r="F336" s="7"/>
      <c r="G336" s="7"/>
    </row>
    <row r="337" spans="1:7" s="2" customFormat="1" ht="15.75">
      <c r="A337" s="58"/>
      <c r="B337" s="7"/>
      <c r="C337" s="7"/>
      <c r="D337" s="7"/>
      <c r="E337" s="39"/>
      <c r="F337" s="17"/>
      <c r="G337" s="17"/>
    </row>
    <row r="338" spans="1:7" s="2" customFormat="1" ht="15.75">
      <c r="A338" s="58"/>
      <c r="B338" s="7"/>
      <c r="C338" s="7"/>
      <c r="D338" s="7"/>
      <c r="E338" s="16"/>
      <c r="F338" s="7"/>
      <c r="G338" s="7"/>
    </row>
    <row r="339" spans="1:7" s="2" customFormat="1" ht="15.75">
      <c r="A339" s="58"/>
      <c r="B339" s="7"/>
      <c r="C339" s="7"/>
      <c r="D339" s="7"/>
      <c r="E339" s="7"/>
      <c r="F339" s="7"/>
      <c r="G339" s="7"/>
    </row>
    <row r="340" spans="1:7" s="2" customFormat="1" ht="15.75">
      <c r="A340" s="58"/>
      <c r="B340" s="7"/>
      <c r="C340" s="7"/>
      <c r="D340" s="7"/>
      <c r="E340" s="7"/>
      <c r="F340" s="7"/>
      <c r="G340" s="7"/>
    </row>
    <row r="341" spans="1:7" s="2" customFormat="1" ht="15.75">
      <c r="A341" s="58"/>
      <c r="B341" s="7"/>
      <c r="C341" s="7"/>
      <c r="D341" s="7"/>
      <c r="E341" s="7"/>
      <c r="F341" s="7"/>
      <c r="G341" s="7"/>
    </row>
    <row r="342" spans="1:7" s="2" customFormat="1" ht="15.75">
      <c r="A342" s="58"/>
      <c r="B342" s="7"/>
      <c r="C342" s="7"/>
      <c r="D342" s="7"/>
      <c r="E342" s="7"/>
      <c r="F342" s="7"/>
      <c r="G342" s="7"/>
    </row>
    <row r="343" spans="1:7" s="2" customFormat="1" ht="15.75">
      <c r="A343" s="58"/>
      <c r="B343" s="7"/>
      <c r="C343" s="7"/>
      <c r="D343" s="7"/>
      <c r="E343" s="7"/>
      <c r="F343" s="7"/>
      <c r="G343" s="7"/>
    </row>
    <row r="344" spans="1:7" s="2" customFormat="1" ht="15.75">
      <c r="A344" s="58"/>
      <c r="B344" s="7"/>
      <c r="C344" s="7"/>
      <c r="D344" s="7"/>
      <c r="E344" s="7"/>
      <c r="F344" s="7"/>
      <c r="G344" s="7"/>
    </row>
    <row r="345" spans="1:7" s="2" customFormat="1" ht="15.75">
      <c r="A345" s="58"/>
      <c r="B345" s="7"/>
      <c r="C345" s="7"/>
      <c r="D345" s="7"/>
      <c r="E345" s="7"/>
      <c r="F345" s="7"/>
      <c r="G345" s="7"/>
    </row>
    <row r="346" spans="1:7" s="2" customFormat="1" ht="15.75">
      <c r="A346" s="60"/>
      <c r="B346" s="40"/>
      <c r="C346" s="40"/>
      <c r="D346" s="40"/>
      <c r="E346" s="40"/>
      <c r="F346" s="7"/>
      <c r="G346" s="7"/>
    </row>
    <row r="347" spans="1:7" s="2" customFormat="1" ht="15.75">
      <c r="A347" s="58"/>
      <c r="B347" s="7"/>
      <c r="C347" s="7"/>
      <c r="D347" s="7"/>
      <c r="E347" s="7"/>
      <c r="F347" s="7"/>
      <c r="G347" s="7"/>
    </row>
    <row r="348" spans="1:7" s="2" customFormat="1" ht="15.75">
      <c r="A348" s="58"/>
      <c r="B348" s="7"/>
      <c r="C348" s="7"/>
      <c r="D348" s="7"/>
      <c r="E348" s="7"/>
      <c r="F348" s="7"/>
      <c r="G348" s="7"/>
    </row>
    <row r="349" spans="1:7" s="2" customFormat="1" ht="15.75">
      <c r="A349" s="58"/>
      <c r="B349" s="7"/>
      <c r="C349" s="7"/>
      <c r="D349" s="7"/>
      <c r="E349" s="7"/>
      <c r="F349" s="7"/>
      <c r="G349" s="7"/>
    </row>
    <row r="350" spans="1:7" s="2" customFormat="1" ht="15.75">
      <c r="A350" s="58"/>
      <c r="B350" s="7"/>
      <c r="C350" s="7"/>
      <c r="D350" s="7"/>
      <c r="E350" s="7"/>
      <c r="F350" s="7"/>
      <c r="G350" s="7"/>
    </row>
    <row r="351" spans="1:7" s="2" customFormat="1" ht="15.75">
      <c r="A351" s="58"/>
      <c r="B351" s="7"/>
      <c r="C351" s="7"/>
      <c r="D351" s="7"/>
      <c r="E351" s="7"/>
      <c r="F351" s="7"/>
      <c r="G351" s="7"/>
    </row>
    <row r="352" spans="1:7" s="2" customFormat="1" ht="15.75">
      <c r="A352" s="58"/>
      <c r="B352" s="7"/>
      <c r="C352" s="7"/>
      <c r="D352" s="7"/>
      <c r="E352" s="7"/>
      <c r="F352" s="7"/>
      <c r="G352" s="7"/>
    </row>
    <row r="353" spans="1:7" s="2" customFormat="1" ht="15.75">
      <c r="A353" s="60"/>
      <c r="B353" s="40"/>
      <c r="C353" s="40"/>
      <c r="D353" s="40"/>
      <c r="E353" s="40"/>
      <c r="F353" s="7"/>
      <c r="G353" s="7"/>
    </row>
    <row r="354" spans="1:7" s="2" customFormat="1" ht="15.75">
      <c r="A354" s="58"/>
      <c r="B354" s="7"/>
      <c r="C354" s="7"/>
      <c r="D354" s="7"/>
      <c r="E354" s="7"/>
      <c r="F354" s="7"/>
      <c r="G354" s="7"/>
    </row>
    <row r="355" spans="1:7" s="2" customFormat="1" ht="15.75">
      <c r="A355" s="58"/>
      <c r="B355" s="7"/>
      <c r="C355" s="7"/>
      <c r="D355" s="7"/>
      <c r="E355" s="7"/>
      <c r="F355" s="7"/>
      <c r="G355" s="7"/>
    </row>
    <row r="356" spans="1:7" s="2" customFormat="1" ht="15.75">
      <c r="A356" s="58"/>
      <c r="B356" s="7"/>
      <c r="C356" s="7"/>
      <c r="D356" s="7"/>
      <c r="E356" s="7"/>
      <c r="F356" s="7"/>
      <c r="G356" s="7"/>
    </row>
    <row r="357" spans="1:7" s="2" customFormat="1" ht="15.75">
      <c r="A357" s="58"/>
      <c r="B357" s="7"/>
      <c r="C357" s="7"/>
      <c r="D357" s="7"/>
      <c r="E357" s="7"/>
      <c r="F357" s="7"/>
      <c r="G357" s="7"/>
    </row>
    <row r="358" spans="1:7" s="2" customFormat="1" ht="15.75">
      <c r="A358" s="58"/>
      <c r="B358" s="7"/>
      <c r="C358" s="7"/>
      <c r="D358" s="7"/>
      <c r="E358" s="7"/>
      <c r="F358" s="7"/>
      <c r="G358" s="26"/>
    </row>
    <row r="359" spans="1:7" s="2" customFormat="1" ht="15.75">
      <c r="A359" s="58"/>
      <c r="B359" s="7"/>
      <c r="C359" s="7"/>
      <c r="D359" s="7"/>
      <c r="E359" s="7"/>
      <c r="F359" s="7"/>
      <c r="G359" s="26"/>
    </row>
    <row r="360" spans="1:7" s="2" customFormat="1" ht="15.75">
      <c r="A360" s="60"/>
      <c r="B360" s="40"/>
      <c r="C360" s="40"/>
      <c r="D360" s="40"/>
      <c r="E360" s="40"/>
      <c r="F360" s="7"/>
      <c r="G360" s="26"/>
    </row>
    <row r="361" spans="1:7" s="2" customFormat="1" ht="15.75">
      <c r="A361" s="58"/>
      <c r="B361" s="7"/>
      <c r="C361" s="7"/>
      <c r="D361" s="7"/>
      <c r="E361" s="7"/>
      <c r="F361" s="7"/>
      <c r="G361" s="26"/>
    </row>
    <row r="362" spans="1:7" s="2" customFormat="1" ht="15.75">
      <c r="A362" s="58"/>
      <c r="B362" s="7"/>
      <c r="C362" s="7"/>
      <c r="D362" s="7"/>
      <c r="E362" s="7"/>
      <c r="F362" s="7"/>
      <c r="G362" s="26"/>
    </row>
    <row r="363" spans="1:7" s="2" customFormat="1" ht="15.75">
      <c r="A363" s="58"/>
      <c r="B363" s="7"/>
      <c r="C363" s="7"/>
      <c r="D363" s="7"/>
      <c r="E363" s="7"/>
      <c r="F363" s="7"/>
      <c r="G363" s="26"/>
    </row>
    <row r="364" spans="1:7" s="2" customFormat="1" ht="15.75">
      <c r="A364" s="58"/>
      <c r="B364" s="7"/>
      <c r="C364" s="7"/>
      <c r="D364" s="7"/>
      <c r="E364" s="7"/>
      <c r="F364" s="7"/>
      <c r="G364" s="26"/>
    </row>
    <row r="365" spans="1:7" s="2" customFormat="1" ht="15.75">
      <c r="A365" s="60"/>
      <c r="B365" s="40"/>
      <c r="C365" s="40"/>
      <c r="D365" s="40"/>
      <c r="E365" s="40"/>
      <c r="F365" s="7"/>
      <c r="G365" s="26"/>
    </row>
    <row r="366" spans="1:7" s="2" customFormat="1" ht="15.75">
      <c r="A366" s="58"/>
      <c r="B366" s="7"/>
      <c r="C366" s="7"/>
      <c r="D366" s="7"/>
      <c r="E366" s="7"/>
      <c r="F366" s="7"/>
      <c r="G366" s="26"/>
    </row>
    <row r="367" spans="1:7" s="2" customFormat="1" ht="15.75">
      <c r="A367" s="58"/>
      <c r="B367" s="7"/>
      <c r="C367" s="7"/>
      <c r="D367" s="7"/>
      <c r="E367" s="7"/>
      <c r="F367" s="7"/>
      <c r="G367" s="26"/>
    </row>
    <row r="368" spans="1:7" s="2" customFormat="1" ht="15.75">
      <c r="A368" s="58"/>
      <c r="B368" s="7"/>
      <c r="C368" s="7"/>
      <c r="D368" s="7"/>
      <c r="E368" s="7"/>
      <c r="F368" s="7"/>
      <c r="G368" s="26"/>
    </row>
    <row r="369" spans="1:7" s="2" customFormat="1" ht="15.75">
      <c r="A369" s="58"/>
      <c r="B369" s="7"/>
      <c r="C369" s="7"/>
      <c r="D369" s="7"/>
      <c r="E369" s="7"/>
      <c r="F369" s="7"/>
      <c r="G369" s="26"/>
    </row>
    <row r="370" spans="1:7" s="2" customFormat="1" ht="15.75">
      <c r="A370" s="58"/>
      <c r="B370" s="7"/>
      <c r="C370" s="7"/>
      <c r="D370" s="7"/>
      <c r="E370" s="7"/>
      <c r="F370" s="7"/>
      <c r="G370" s="26"/>
    </row>
    <row r="371" spans="1:7" s="2" customFormat="1" ht="15.75">
      <c r="A371" s="58"/>
      <c r="B371" s="7"/>
      <c r="C371" s="7"/>
      <c r="D371" s="7"/>
      <c r="E371" s="7"/>
      <c r="F371" s="7"/>
      <c r="G371" s="26"/>
    </row>
    <row r="372" spans="1:7" s="2" customFormat="1" ht="15.75">
      <c r="A372" s="58"/>
      <c r="B372" s="7"/>
      <c r="C372" s="7"/>
      <c r="D372" s="7"/>
      <c r="E372" s="7"/>
      <c r="F372" s="7"/>
      <c r="G372" s="26"/>
    </row>
    <row r="373" spans="1:7" s="2" customFormat="1" ht="15.75">
      <c r="A373" s="58"/>
      <c r="B373" s="7"/>
      <c r="C373" s="7"/>
      <c r="D373" s="7"/>
      <c r="E373" s="7"/>
      <c r="F373" s="7"/>
      <c r="G373" s="26"/>
    </row>
    <row r="374" spans="1:7" s="2" customFormat="1" ht="15.75">
      <c r="A374" s="58"/>
      <c r="B374" s="7"/>
      <c r="C374" s="7"/>
      <c r="D374" s="7"/>
      <c r="E374" s="7"/>
      <c r="F374" s="7"/>
      <c r="G374" s="26"/>
    </row>
    <row r="375" spans="1:7" s="2" customFormat="1" ht="15.75">
      <c r="A375" s="58"/>
      <c r="B375" s="7"/>
      <c r="C375" s="58"/>
      <c r="D375" s="58"/>
      <c r="E375" s="7"/>
      <c r="F375" s="7"/>
      <c r="G375" s="25"/>
    </row>
    <row r="376" spans="1:7" s="2" customFormat="1" ht="15.75">
      <c r="A376" s="58"/>
      <c r="B376" s="7"/>
      <c r="C376" s="58"/>
      <c r="D376" s="383"/>
      <c r="E376" s="383"/>
      <c r="F376" s="7"/>
      <c r="G376" s="25"/>
    </row>
    <row r="377" spans="1:7" s="2" customFormat="1" ht="15.75">
      <c r="A377" s="58"/>
      <c r="B377" s="7"/>
      <c r="C377" s="58"/>
      <c r="D377" s="7"/>
      <c r="E377" s="7"/>
      <c r="F377" s="7"/>
      <c r="G377" s="25"/>
    </row>
    <row r="378" spans="1:7" s="2" customFormat="1" ht="15.75">
      <c r="A378" s="58"/>
      <c r="B378" s="7"/>
      <c r="C378" s="58"/>
      <c r="D378" s="7"/>
      <c r="E378" s="7"/>
      <c r="F378" s="7"/>
      <c r="G378" s="25"/>
    </row>
    <row r="379" spans="1:7" s="2" customFormat="1" ht="15.75">
      <c r="A379" s="58"/>
      <c r="B379" s="7"/>
      <c r="C379" s="58"/>
      <c r="D379" s="7"/>
      <c r="E379" s="7"/>
      <c r="F379" s="7"/>
      <c r="G379" s="25"/>
    </row>
    <row r="380" spans="1:7" s="2" customFormat="1" ht="15.75">
      <c r="A380" s="58"/>
      <c r="B380" s="7"/>
      <c r="C380" s="58"/>
      <c r="D380" s="7"/>
      <c r="E380" s="7"/>
      <c r="F380" s="7"/>
      <c r="G380" s="25"/>
    </row>
    <row r="381" spans="1:7" s="2" customFormat="1" ht="15.75">
      <c r="A381" s="58"/>
      <c r="B381" s="7"/>
      <c r="C381" s="58"/>
      <c r="D381" s="7"/>
      <c r="E381" s="7"/>
      <c r="F381" s="7"/>
      <c r="G381" s="25"/>
    </row>
    <row r="382" spans="1:7" s="2" customFormat="1" ht="15.75">
      <c r="A382" s="58"/>
      <c r="B382" s="7"/>
      <c r="C382" s="58"/>
      <c r="D382" s="7"/>
      <c r="E382" s="7"/>
      <c r="F382" s="7"/>
      <c r="G382" s="25"/>
    </row>
    <row r="383" spans="1:7" s="2" customFormat="1" ht="15.75">
      <c r="A383" s="58"/>
      <c r="B383" s="7"/>
      <c r="C383" s="7"/>
      <c r="D383" s="7"/>
      <c r="E383" s="7"/>
      <c r="F383" s="7"/>
      <c r="G383" s="25"/>
    </row>
    <row r="384" spans="1:7" s="2" customFormat="1" ht="15.75">
      <c r="A384" s="58"/>
      <c r="B384" s="7"/>
      <c r="C384" s="7"/>
      <c r="D384" s="7"/>
      <c r="E384" s="120"/>
      <c r="F384" s="120"/>
      <c r="G384" s="26"/>
    </row>
    <row r="385" spans="1:7" s="2" customFormat="1" ht="15.75">
      <c r="A385" s="58"/>
      <c r="B385" s="7"/>
      <c r="C385" s="7"/>
      <c r="D385" s="7"/>
      <c r="E385" s="120"/>
      <c r="F385" s="120"/>
      <c r="G385" s="26"/>
    </row>
    <row r="386" spans="1:7" s="2" customFormat="1" ht="15.75">
      <c r="A386" s="58"/>
      <c r="B386" s="7"/>
      <c r="C386" s="7"/>
      <c r="D386" s="7"/>
      <c r="E386" s="120"/>
      <c r="F386" s="120"/>
      <c r="G386" s="27"/>
    </row>
    <row r="387" spans="1:7" s="2" customFormat="1" ht="15.75">
      <c r="A387" s="58"/>
      <c r="B387" s="7"/>
      <c r="C387" s="7"/>
      <c r="D387" s="7"/>
      <c r="E387" s="120"/>
      <c r="F387" s="120"/>
      <c r="G387" s="27"/>
    </row>
    <row r="388" spans="1:7" s="2" customFormat="1" ht="15.75">
      <c r="A388" s="58"/>
      <c r="B388" s="7"/>
      <c r="C388" s="7"/>
      <c r="D388" s="7"/>
      <c r="E388" s="120"/>
      <c r="F388" s="120"/>
      <c r="G388" s="26"/>
    </row>
    <row r="389" spans="1:7" s="2" customFormat="1" ht="15.75">
      <c r="A389" s="58"/>
      <c r="B389" s="7"/>
      <c r="C389" s="7"/>
      <c r="D389" s="7"/>
      <c r="E389" s="120"/>
      <c r="F389" s="120"/>
      <c r="G389" s="26"/>
    </row>
    <row r="390" spans="1:7" s="2" customFormat="1" ht="15.75">
      <c r="A390" s="58"/>
      <c r="B390" s="7"/>
      <c r="C390" s="7"/>
      <c r="D390" s="7"/>
      <c r="E390" s="120"/>
      <c r="F390" s="120"/>
      <c r="G390" s="26"/>
    </row>
    <row r="391" spans="1:7" s="2" customFormat="1" ht="15.75">
      <c r="A391" s="58"/>
      <c r="B391" s="7"/>
      <c r="C391" s="7"/>
      <c r="D391" s="7"/>
      <c r="E391" s="120"/>
      <c r="F391" s="120"/>
      <c r="G391" s="27"/>
    </row>
    <row r="392" spans="1:7" s="2" customFormat="1" ht="15.75">
      <c r="A392" s="58"/>
      <c r="B392" s="7"/>
      <c r="C392" s="7"/>
      <c r="D392" s="7"/>
      <c r="E392" s="120"/>
      <c r="F392" s="120"/>
      <c r="G392" s="26"/>
    </row>
    <row r="393" spans="1:7" s="2" customFormat="1" ht="15.75">
      <c r="A393" s="58"/>
      <c r="B393" s="7"/>
      <c r="C393" s="7"/>
      <c r="D393" s="7"/>
      <c r="E393" s="120"/>
      <c r="F393" s="120"/>
      <c r="G393" s="26"/>
    </row>
    <row r="394" spans="1:7" s="2" customFormat="1" ht="15.75">
      <c r="A394" s="58"/>
      <c r="B394" s="7"/>
      <c r="C394" s="7"/>
      <c r="D394" s="7"/>
      <c r="E394" s="120"/>
      <c r="F394" s="120"/>
      <c r="G394" s="26"/>
    </row>
    <row r="395" spans="1:7" s="2" customFormat="1" ht="15.75">
      <c r="A395" s="58"/>
      <c r="B395" s="7"/>
      <c r="C395" s="7"/>
      <c r="D395" s="7"/>
      <c r="E395" s="120"/>
      <c r="F395" s="120"/>
      <c r="G395" s="26"/>
    </row>
    <row r="396" spans="1:7" s="2" customFormat="1" ht="15.75">
      <c r="A396" s="58"/>
      <c r="B396" s="7"/>
      <c r="C396" s="7"/>
      <c r="D396" s="7"/>
      <c r="E396" s="120"/>
      <c r="F396" s="120"/>
      <c r="G396" s="26"/>
    </row>
    <row r="397" spans="1:7" s="2" customFormat="1" ht="15.75">
      <c r="A397" s="58"/>
      <c r="B397" s="7"/>
      <c r="C397" s="7"/>
      <c r="D397" s="7"/>
      <c r="E397" s="120"/>
      <c r="F397" s="120"/>
      <c r="G397" s="26"/>
    </row>
    <row r="398" spans="1:7" s="2" customFormat="1" ht="15.75">
      <c r="A398" s="58"/>
      <c r="B398" s="7"/>
      <c r="C398" s="7"/>
      <c r="D398" s="7"/>
      <c r="E398" s="120"/>
      <c r="F398" s="120"/>
      <c r="G398" s="26"/>
    </row>
    <row r="399" spans="1:7" s="2" customFormat="1" ht="15.75">
      <c r="A399" s="58"/>
      <c r="B399" s="7"/>
      <c r="C399" s="7"/>
      <c r="D399" s="7"/>
      <c r="E399" s="120"/>
      <c r="F399" s="120"/>
      <c r="G399" s="26"/>
    </row>
    <row r="400" spans="1:7" s="2" customFormat="1" ht="15.75">
      <c r="A400" s="58"/>
      <c r="B400" s="7"/>
      <c r="C400" s="7"/>
      <c r="D400" s="7"/>
      <c r="E400" s="121"/>
      <c r="F400" s="121"/>
      <c r="G400" s="26"/>
    </row>
    <row r="401" spans="1:7" s="2" customFormat="1" ht="15.75">
      <c r="A401" s="58"/>
      <c r="B401" s="7"/>
      <c r="C401" s="7"/>
      <c r="D401" s="7"/>
      <c r="E401" s="120"/>
      <c r="F401" s="120"/>
      <c r="G401" s="26"/>
    </row>
    <row r="402" spans="1:7" s="2" customFormat="1" ht="15.75">
      <c r="A402" s="58"/>
      <c r="B402" s="7"/>
      <c r="C402" s="7"/>
      <c r="D402" s="7"/>
      <c r="E402" s="120"/>
      <c r="F402" s="120"/>
      <c r="G402" s="27"/>
    </row>
    <row r="403" spans="1:7" s="2" customFormat="1" ht="15.75">
      <c r="A403" s="58"/>
      <c r="B403" s="7"/>
      <c r="C403" s="7"/>
      <c r="D403" s="7"/>
      <c r="E403" s="120"/>
      <c r="F403" s="120"/>
      <c r="G403" s="27"/>
    </row>
    <row r="404" spans="1:7" s="2" customFormat="1" ht="15.75">
      <c r="A404" s="58"/>
      <c r="B404" s="7"/>
      <c r="C404" s="7"/>
      <c r="D404" s="7"/>
      <c r="E404" s="120"/>
      <c r="F404" s="120"/>
      <c r="G404" s="27"/>
    </row>
    <row r="405" spans="1:7" s="2" customFormat="1" ht="15.75">
      <c r="A405" s="58"/>
      <c r="B405" s="7"/>
      <c r="C405" s="7"/>
      <c r="D405" s="7"/>
      <c r="E405" s="120"/>
      <c r="F405" s="120"/>
      <c r="G405" s="27"/>
    </row>
    <row r="406" spans="1:7" s="2" customFormat="1" ht="15.75">
      <c r="A406" s="58"/>
      <c r="B406" s="7"/>
      <c r="C406" s="7"/>
      <c r="D406" s="122"/>
      <c r="E406" s="123"/>
      <c r="F406" s="123"/>
      <c r="G406" s="26"/>
    </row>
    <row r="407" spans="1:7" s="2" customFormat="1" ht="15.75">
      <c r="A407" s="58"/>
      <c r="B407" s="7"/>
      <c r="C407" s="7"/>
      <c r="D407" s="122"/>
      <c r="E407" s="123"/>
      <c r="F407" s="123"/>
      <c r="G407" s="26"/>
    </row>
    <row r="408" spans="1:7" s="2" customFormat="1" ht="15.75">
      <c r="A408" s="58"/>
      <c r="B408" s="7"/>
      <c r="C408" s="7"/>
      <c r="D408" s="122"/>
      <c r="E408" s="7"/>
      <c r="F408" s="7"/>
      <c r="G408" s="27"/>
    </row>
    <row r="409" spans="1:7" s="2" customFormat="1" ht="15.75">
      <c r="A409" s="58"/>
      <c r="B409" s="7"/>
      <c r="C409" s="7"/>
      <c r="D409" s="122"/>
      <c r="E409" s="123"/>
      <c r="F409" s="123"/>
      <c r="G409" s="26"/>
    </row>
    <row r="410" spans="1:7" s="2" customFormat="1" ht="15.75">
      <c r="A410" s="58"/>
      <c r="B410" s="7"/>
      <c r="C410" s="7"/>
      <c r="D410" s="122"/>
      <c r="E410" s="123"/>
      <c r="F410" s="123"/>
      <c r="G410" s="26"/>
    </row>
    <row r="411" spans="1:7" s="2" customFormat="1" ht="15.75">
      <c r="A411" s="58"/>
      <c r="B411" s="7"/>
      <c r="C411" s="7"/>
      <c r="D411" s="122"/>
      <c r="E411" s="123"/>
      <c r="F411" s="123"/>
      <c r="G411" s="26"/>
    </row>
    <row r="412" spans="1:7" s="2" customFormat="1" ht="15" customHeight="1">
      <c r="A412" s="58"/>
      <c r="B412" s="7"/>
      <c r="C412" s="7"/>
      <c r="D412" s="7"/>
      <c r="E412" s="120"/>
      <c r="F412" s="120"/>
      <c r="G412" s="27"/>
    </row>
    <row r="413" spans="1:7" s="2" customFormat="1" ht="15.75">
      <c r="A413" s="58"/>
      <c r="B413" s="7"/>
      <c r="C413" s="7"/>
      <c r="D413" s="39"/>
      <c r="E413" s="39"/>
      <c r="F413" s="17"/>
      <c r="G413" s="26"/>
    </row>
    <row r="414" spans="1:7" s="2" customFormat="1" ht="15.75">
      <c r="A414" s="58"/>
      <c r="B414" s="7"/>
      <c r="C414" s="7"/>
      <c r="D414" s="39"/>
      <c r="E414" s="39"/>
      <c r="F414" s="17"/>
      <c r="G414" s="26"/>
    </row>
    <row r="415" spans="1:7" s="2" customFormat="1" ht="15.75">
      <c r="A415" s="58"/>
      <c r="B415" s="7"/>
      <c r="C415" s="7"/>
      <c r="D415" s="7"/>
      <c r="E415" s="7"/>
      <c r="F415" s="7"/>
      <c r="G415" s="26"/>
    </row>
    <row r="416" spans="1:7" s="2" customFormat="1" ht="15.75">
      <c r="A416" s="58"/>
      <c r="B416" s="7"/>
      <c r="C416" s="7"/>
      <c r="D416" s="7"/>
      <c r="E416" s="7"/>
      <c r="F416" s="7"/>
      <c r="G416" s="118"/>
    </row>
    <row r="417" spans="1:7" s="2" customFormat="1" ht="15.75">
      <c r="A417" s="58"/>
      <c r="B417" s="7"/>
      <c r="C417" s="7"/>
      <c r="D417" s="7"/>
      <c r="E417" s="7"/>
      <c r="F417" s="7"/>
      <c r="G417" s="118"/>
    </row>
    <row r="418" spans="1:7" s="2" customFormat="1" ht="15.75">
      <c r="A418" s="58"/>
      <c r="B418" s="7"/>
      <c r="C418" s="7"/>
      <c r="D418" s="39"/>
      <c r="E418" s="39"/>
      <c r="F418" s="17"/>
      <c r="G418" s="124"/>
    </row>
    <row r="419" spans="1:7" s="2" customFormat="1" ht="15.75">
      <c r="A419" s="58"/>
      <c r="B419" s="7"/>
      <c r="C419" s="7"/>
      <c r="D419" s="16"/>
      <c r="E419" s="16"/>
      <c r="F419" s="7"/>
      <c r="G419" s="118"/>
    </row>
    <row r="420" spans="1:7" s="2" customFormat="1" ht="15.75">
      <c r="A420" s="58"/>
      <c r="B420" s="7"/>
      <c r="C420" s="7"/>
      <c r="D420" s="7"/>
      <c r="E420" s="7"/>
      <c r="F420" s="7"/>
      <c r="G420" s="118"/>
    </row>
    <row r="421" spans="1:7" s="2" customFormat="1" ht="15.75">
      <c r="A421" s="58"/>
      <c r="B421" s="7"/>
      <c r="C421" s="7"/>
      <c r="D421" s="7"/>
      <c r="E421" s="7"/>
      <c r="F421" s="7"/>
      <c r="G421" s="118"/>
    </row>
    <row r="422" spans="1:7" s="2" customFormat="1" ht="15.75">
      <c r="A422" s="58"/>
      <c r="B422" s="7"/>
      <c r="C422" s="7"/>
      <c r="D422" s="7"/>
      <c r="E422" s="7"/>
      <c r="F422" s="7"/>
      <c r="G422" s="118"/>
    </row>
    <row r="423" spans="1:7" s="2" customFormat="1" ht="15.75">
      <c r="A423" s="58"/>
      <c r="B423" s="7"/>
      <c r="C423" s="7"/>
      <c r="D423" s="7"/>
      <c r="E423" s="7"/>
      <c r="F423" s="7"/>
      <c r="G423" s="26"/>
    </row>
    <row r="424" spans="1:7" s="2" customFormat="1" ht="15.75">
      <c r="A424" s="58"/>
      <c r="B424" s="7"/>
      <c r="C424" s="7"/>
      <c r="D424" s="7"/>
      <c r="E424" s="7"/>
      <c r="F424" s="7"/>
      <c r="G424" s="26"/>
    </row>
    <row r="425" spans="1:7" s="2" customFormat="1" ht="15.75">
      <c r="A425" s="58"/>
      <c r="B425" s="7"/>
      <c r="C425" s="7"/>
      <c r="D425" s="7"/>
      <c r="E425" s="7"/>
      <c r="F425" s="7"/>
      <c r="G425" s="26"/>
    </row>
    <row r="426" spans="1:7" s="12" customFormat="1" ht="15.75">
      <c r="A426" s="58"/>
      <c r="B426" s="125"/>
      <c r="C426" s="40"/>
      <c r="D426" s="40"/>
      <c r="E426" s="40"/>
      <c r="F426" s="40"/>
      <c r="G426" s="28"/>
    </row>
    <row r="427" spans="1:7" s="2" customFormat="1" ht="15.75">
      <c r="A427" s="58"/>
      <c r="B427" s="7"/>
      <c r="C427" s="7"/>
      <c r="D427" s="7"/>
      <c r="E427" s="7"/>
      <c r="F427" s="7"/>
      <c r="G427" s="19"/>
    </row>
    <row r="428" spans="1:7" s="2" customFormat="1" ht="15.75">
      <c r="A428" s="58"/>
      <c r="B428" s="7"/>
      <c r="C428" s="7"/>
      <c r="D428" s="7"/>
      <c r="E428" s="7"/>
      <c r="F428" s="7"/>
      <c r="G428" s="19"/>
    </row>
    <row r="429" spans="1:7" s="2" customFormat="1" ht="15.75">
      <c r="A429" s="58"/>
      <c r="B429" s="7"/>
      <c r="C429" s="7"/>
      <c r="D429" s="7"/>
      <c r="E429" s="7"/>
      <c r="F429" s="7"/>
      <c r="G429" s="19"/>
    </row>
    <row r="430" spans="1:7" s="2" customFormat="1" ht="15.75">
      <c r="A430" s="58"/>
      <c r="B430" s="7"/>
      <c r="C430" s="7"/>
      <c r="D430" s="7"/>
      <c r="E430" s="7"/>
      <c r="F430" s="7"/>
      <c r="G430" s="19"/>
    </row>
    <row r="431" spans="1:7" s="2" customFormat="1" ht="15.75">
      <c r="A431" s="58"/>
      <c r="B431" s="7"/>
      <c r="C431" s="7"/>
      <c r="D431" s="7"/>
      <c r="E431" s="7"/>
      <c r="F431" s="7"/>
      <c r="G431" s="19"/>
    </row>
    <row r="432" spans="1:7" s="2" customFormat="1" ht="15.75">
      <c r="A432" s="58"/>
      <c r="B432" s="7"/>
      <c r="C432" s="7"/>
      <c r="D432" s="7"/>
      <c r="E432" s="7"/>
      <c r="F432" s="7"/>
      <c r="G432" s="19"/>
    </row>
    <row r="433" spans="1:7" s="2" customFormat="1" ht="15.75">
      <c r="A433" s="58"/>
      <c r="B433" s="7"/>
      <c r="C433" s="58"/>
      <c r="D433" s="58"/>
      <c r="E433" s="7"/>
      <c r="F433" s="7"/>
      <c r="G433" s="19"/>
    </row>
    <row r="434" spans="1:7" s="2" customFormat="1" ht="15.75">
      <c r="A434" s="58"/>
      <c r="B434" s="7"/>
      <c r="C434" s="58"/>
      <c r="D434" s="383"/>
      <c r="E434" s="383"/>
      <c r="F434" s="7"/>
      <c r="G434" s="19"/>
    </row>
    <row r="435" spans="1:7" s="2" customFormat="1" ht="15.75">
      <c r="A435" s="58"/>
      <c r="B435" s="7"/>
      <c r="C435" s="7"/>
      <c r="D435" s="7"/>
      <c r="E435" s="7"/>
      <c r="F435" s="7"/>
      <c r="G435" s="19"/>
    </row>
    <row r="436" spans="1:7" s="2" customFormat="1" ht="15.75">
      <c r="A436" s="58"/>
      <c r="B436" s="7"/>
      <c r="C436" s="7"/>
      <c r="D436" s="7"/>
      <c r="E436" s="120"/>
      <c r="F436" s="120"/>
      <c r="G436" s="19"/>
    </row>
    <row r="437" spans="1:7" s="2" customFormat="1" ht="15.75">
      <c r="A437" s="58"/>
      <c r="B437" s="7"/>
      <c r="C437" s="7"/>
      <c r="D437" s="7"/>
      <c r="E437" s="120"/>
      <c r="F437" s="120"/>
      <c r="G437" s="19"/>
    </row>
    <row r="438" spans="1:7" s="2" customFormat="1" ht="15.75">
      <c r="A438" s="58"/>
      <c r="B438" s="7"/>
      <c r="C438" s="7"/>
      <c r="D438" s="7"/>
      <c r="E438" s="120"/>
      <c r="F438" s="120"/>
      <c r="G438" s="19"/>
    </row>
    <row r="439" spans="1:7" s="2" customFormat="1" ht="15.75">
      <c r="A439" s="58"/>
      <c r="B439" s="7"/>
      <c r="C439" s="7"/>
      <c r="D439" s="7"/>
      <c r="E439" s="120"/>
      <c r="F439" s="120"/>
      <c r="G439" s="29"/>
    </row>
    <row r="440" spans="1:7" s="2" customFormat="1" ht="15.75">
      <c r="A440" s="58"/>
      <c r="B440" s="7"/>
      <c r="C440" s="7"/>
      <c r="D440" s="7"/>
      <c r="E440" s="120"/>
      <c r="F440" s="120"/>
      <c r="G440" s="29"/>
    </row>
    <row r="441" spans="1:7" s="2" customFormat="1" ht="15.75">
      <c r="A441" s="58"/>
      <c r="B441" s="7"/>
      <c r="C441" s="7"/>
      <c r="D441" s="7"/>
      <c r="E441" s="120"/>
      <c r="F441" s="120"/>
      <c r="G441" s="29"/>
    </row>
    <row r="442" spans="1:7" s="2" customFormat="1" ht="15.75">
      <c r="A442" s="58"/>
      <c r="B442" s="7"/>
      <c r="C442" s="7"/>
      <c r="D442" s="7"/>
      <c r="E442" s="120"/>
      <c r="F442" s="120"/>
      <c r="G442" s="19"/>
    </row>
    <row r="443" spans="1:7" s="2" customFormat="1" ht="15.75">
      <c r="A443" s="58"/>
      <c r="B443" s="7"/>
      <c r="C443" s="7"/>
      <c r="D443" s="7"/>
      <c r="E443" s="120"/>
      <c r="F443" s="120"/>
      <c r="G443" s="19"/>
    </row>
    <row r="444" spans="1:7" s="2" customFormat="1" ht="15.75">
      <c r="A444" s="58"/>
      <c r="B444" s="7"/>
      <c r="C444" s="7"/>
      <c r="D444" s="7"/>
      <c r="E444" s="120"/>
      <c r="F444" s="120"/>
      <c r="G444" s="19"/>
    </row>
    <row r="445" spans="1:7" s="2" customFormat="1" ht="15.75">
      <c r="A445" s="58"/>
      <c r="B445" s="7"/>
      <c r="C445" s="7"/>
      <c r="D445" s="7"/>
      <c r="E445" s="120"/>
      <c r="F445" s="120"/>
      <c r="G445" s="19"/>
    </row>
    <row r="446" spans="1:7" s="2" customFormat="1" ht="15.75">
      <c r="A446" s="58"/>
      <c r="B446" s="7"/>
      <c r="C446" s="7"/>
      <c r="D446" s="7"/>
      <c r="E446" s="120"/>
      <c r="F446" s="120"/>
      <c r="G446" s="19"/>
    </row>
    <row r="447" spans="1:7" s="2" customFormat="1" ht="15.75">
      <c r="A447" s="58"/>
      <c r="B447" s="7"/>
      <c r="C447" s="7"/>
      <c r="D447" s="7"/>
      <c r="E447" s="120"/>
      <c r="F447" s="120"/>
      <c r="G447" s="29"/>
    </row>
    <row r="448" spans="1:7" s="2" customFormat="1" ht="15.75">
      <c r="A448" s="58"/>
      <c r="B448" s="7"/>
      <c r="C448" s="7"/>
      <c r="D448" s="7"/>
      <c r="E448" s="120"/>
      <c r="F448" s="120"/>
      <c r="G448" s="29"/>
    </row>
    <row r="449" spans="1:7" s="2" customFormat="1" ht="15.75">
      <c r="A449" s="58"/>
      <c r="B449" s="7"/>
      <c r="C449" s="7"/>
      <c r="D449" s="7"/>
      <c r="E449" s="120"/>
      <c r="F449" s="120"/>
      <c r="G449" s="19"/>
    </row>
    <row r="450" spans="1:7" s="2" customFormat="1" ht="15.75">
      <c r="A450" s="58"/>
      <c r="B450" s="7"/>
      <c r="C450" s="7"/>
      <c r="D450" s="7"/>
      <c r="E450" s="120"/>
      <c r="F450" s="120"/>
      <c r="G450" s="19"/>
    </row>
    <row r="451" spans="1:7" s="2" customFormat="1" ht="15.75">
      <c r="A451" s="58"/>
      <c r="B451" s="7"/>
      <c r="C451" s="7"/>
      <c r="D451" s="7"/>
      <c r="E451" s="120"/>
      <c r="F451" s="120"/>
      <c r="G451" s="19"/>
    </row>
    <row r="452" spans="1:7" s="2" customFormat="1" ht="15.75">
      <c r="A452" s="58"/>
      <c r="B452" s="7"/>
      <c r="C452" s="7"/>
      <c r="D452" s="7"/>
      <c r="E452" s="120"/>
      <c r="F452" s="120"/>
      <c r="G452" s="19"/>
    </row>
    <row r="453" spans="1:7" s="2" customFormat="1" ht="15.75">
      <c r="A453" s="58"/>
      <c r="B453" s="7"/>
      <c r="C453" s="7"/>
      <c r="D453" s="7"/>
      <c r="E453" s="120"/>
      <c r="F453" s="120"/>
      <c r="G453" s="19"/>
    </row>
    <row r="454" spans="1:7" s="2" customFormat="1" ht="15.75">
      <c r="A454" s="58"/>
      <c r="B454" s="7"/>
      <c r="C454" s="7"/>
      <c r="D454" s="7"/>
      <c r="E454" s="120"/>
      <c r="F454" s="120"/>
      <c r="G454" s="19"/>
    </row>
    <row r="455" spans="1:7" s="2" customFormat="1" ht="15.75">
      <c r="A455" s="58"/>
      <c r="B455" s="7"/>
      <c r="C455" s="7"/>
      <c r="D455" s="122"/>
      <c r="E455" s="7"/>
      <c r="F455" s="7"/>
      <c r="G455" s="29"/>
    </row>
    <row r="456" spans="1:7" s="2" customFormat="1" ht="15.75">
      <c r="A456" s="58"/>
      <c r="B456" s="7"/>
      <c r="C456" s="7"/>
      <c r="D456" s="122"/>
      <c r="E456" s="123"/>
      <c r="F456" s="123"/>
      <c r="G456" s="19"/>
    </row>
    <row r="457" spans="1:7" s="2" customFormat="1" ht="15.75">
      <c r="A457" s="58"/>
      <c r="B457" s="7"/>
      <c r="C457" s="7"/>
      <c r="D457" s="122"/>
      <c r="E457" s="123"/>
      <c r="F457" s="123"/>
      <c r="G457" s="19"/>
    </row>
    <row r="458" spans="1:7" s="2" customFormat="1" ht="15.75">
      <c r="A458" s="58"/>
      <c r="B458" s="7"/>
      <c r="C458" s="7"/>
      <c r="D458" s="122"/>
      <c r="E458" s="123"/>
      <c r="F458" s="123"/>
      <c r="G458" s="19"/>
    </row>
    <row r="459" spans="1:7" s="2" customFormat="1" ht="15.75">
      <c r="A459" s="58"/>
      <c r="B459" s="7"/>
      <c r="C459" s="7"/>
      <c r="D459" s="7"/>
      <c r="E459" s="120"/>
      <c r="F459" s="120"/>
      <c r="G459" s="19"/>
    </row>
    <row r="460" spans="1:7" s="2" customFormat="1" ht="15.75">
      <c r="A460" s="58"/>
      <c r="B460" s="7"/>
      <c r="C460" s="7"/>
      <c r="D460" s="7"/>
      <c r="E460" s="120"/>
      <c r="F460" s="120"/>
      <c r="G460" s="19"/>
    </row>
    <row r="461" spans="1:7" s="9" customFormat="1" ht="15.75">
      <c r="A461" s="60"/>
      <c r="B461" s="40"/>
      <c r="C461" s="40"/>
      <c r="D461" s="40"/>
      <c r="E461" s="126"/>
      <c r="F461" s="126"/>
      <c r="G461" s="23"/>
    </row>
    <row r="462" spans="1:7" s="2" customFormat="1" ht="15.75">
      <c r="A462" s="58"/>
      <c r="B462" s="7"/>
      <c r="C462" s="7"/>
      <c r="D462" s="7"/>
      <c r="E462" s="120"/>
      <c r="F462" s="120"/>
      <c r="G462" s="25"/>
    </row>
    <row r="463" spans="1:7" s="2" customFormat="1" ht="15.75">
      <c r="A463" s="58"/>
      <c r="B463" s="7"/>
      <c r="C463" s="7"/>
      <c r="D463" s="7"/>
      <c r="E463" s="120"/>
      <c r="F463" s="120"/>
      <c r="G463" s="25"/>
    </row>
    <row r="464" spans="1:7" s="2" customFormat="1" ht="15.75">
      <c r="A464" s="58"/>
      <c r="B464" s="7"/>
      <c r="C464" s="7"/>
      <c r="D464" s="7"/>
      <c r="E464" s="120"/>
      <c r="F464" s="120"/>
      <c r="G464" s="26"/>
    </row>
    <row r="465" spans="1:7" s="2" customFormat="1" ht="15.75">
      <c r="A465" s="58"/>
      <c r="B465" s="7"/>
      <c r="C465" s="7"/>
      <c r="D465" s="7"/>
      <c r="E465" s="120"/>
      <c r="F465" s="120"/>
      <c r="G465" s="26"/>
    </row>
    <row r="466" spans="1:7" s="2" customFormat="1" ht="15.75">
      <c r="A466" s="58"/>
      <c r="B466" s="7"/>
      <c r="C466" s="7"/>
      <c r="D466" s="7"/>
      <c r="E466" s="120"/>
      <c r="F466" s="120"/>
      <c r="G466" s="26"/>
    </row>
    <row r="467" spans="1:7" s="2" customFormat="1" ht="15.75">
      <c r="A467" s="58"/>
      <c r="B467" s="7"/>
      <c r="C467" s="7"/>
      <c r="D467" s="7"/>
      <c r="E467" s="120"/>
      <c r="F467" s="120"/>
      <c r="G467" s="26"/>
    </row>
    <row r="468" spans="1:7" s="2" customFormat="1" ht="15.75">
      <c r="A468" s="58"/>
      <c r="B468" s="7"/>
      <c r="C468" s="7"/>
      <c r="D468" s="7"/>
      <c r="E468" s="120"/>
      <c r="F468" s="120"/>
      <c r="G468" s="25"/>
    </row>
    <row r="469" spans="1:7" s="2" customFormat="1" ht="15.75">
      <c r="A469" s="58"/>
      <c r="B469" s="7"/>
      <c r="C469" s="7"/>
      <c r="D469" s="7"/>
      <c r="E469" s="120"/>
      <c r="F469" s="120"/>
      <c r="G469" s="26"/>
    </row>
    <row r="470" spans="1:7" s="2" customFormat="1" ht="15.75">
      <c r="A470" s="58"/>
      <c r="B470" s="7"/>
      <c r="C470" s="7"/>
      <c r="D470" s="7"/>
      <c r="E470" s="120"/>
      <c r="F470" s="120"/>
      <c r="G470" s="26"/>
    </row>
    <row r="471" spans="1:7" s="2" customFormat="1" ht="15.75">
      <c r="A471" s="58"/>
      <c r="B471" s="7"/>
      <c r="C471" s="7"/>
      <c r="D471" s="7"/>
      <c r="E471" s="120"/>
      <c r="F471" s="120"/>
      <c r="G471" s="26"/>
    </row>
    <row r="472" spans="1:7" s="2" customFormat="1" ht="15.75">
      <c r="A472" s="58"/>
      <c r="B472" s="125"/>
      <c r="C472" s="40"/>
      <c r="D472" s="40"/>
      <c r="E472" s="40"/>
      <c r="F472" s="40"/>
      <c r="G472" s="23"/>
    </row>
    <row r="473" spans="1:7" ht="15.75">
      <c r="A473" s="58"/>
      <c r="B473" s="7"/>
      <c r="C473" s="7"/>
      <c r="D473" s="7"/>
      <c r="E473" s="7"/>
      <c r="F473" s="7"/>
      <c r="G473" s="25"/>
    </row>
    <row r="474" spans="1:7" ht="15.75">
      <c r="A474" s="58"/>
      <c r="B474" s="7"/>
      <c r="C474" s="7"/>
      <c r="D474" s="16"/>
      <c r="E474" s="16"/>
      <c r="F474" s="7"/>
      <c r="G474" s="26"/>
    </row>
    <row r="475" spans="1:7" ht="15.75">
      <c r="A475" s="58"/>
      <c r="B475" s="7"/>
      <c r="C475" s="7"/>
      <c r="D475" s="7"/>
      <c r="E475" s="7"/>
      <c r="F475" s="7"/>
      <c r="G475" s="26"/>
    </row>
    <row r="476" spans="1:7" ht="15.75">
      <c r="A476" s="58"/>
      <c r="B476" s="7"/>
      <c r="C476" s="7"/>
      <c r="D476" s="7"/>
      <c r="E476" s="7"/>
      <c r="F476" s="7"/>
      <c r="G476" s="26"/>
    </row>
    <row r="477" spans="1:7" ht="15.75">
      <c r="A477" s="58"/>
      <c r="B477" s="7"/>
      <c r="C477" s="7"/>
      <c r="D477" s="7"/>
      <c r="E477" s="7"/>
      <c r="F477" s="7"/>
      <c r="G477" s="31"/>
    </row>
    <row r="478" spans="1:7" ht="15.75">
      <c r="A478" s="58"/>
      <c r="B478" s="7"/>
      <c r="C478" s="7"/>
      <c r="D478" s="7"/>
      <c r="E478" s="7"/>
      <c r="F478" s="7"/>
      <c r="G478" s="31"/>
    </row>
    <row r="479" spans="1:7" ht="15.75">
      <c r="A479" s="58"/>
      <c r="B479" s="7"/>
      <c r="C479" s="7"/>
      <c r="D479" s="7"/>
      <c r="E479" s="7"/>
      <c r="F479" s="7"/>
      <c r="G479" s="26"/>
    </row>
    <row r="480" spans="1:7" ht="15.75">
      <c r="A480" s="58"/>
      <c r="B480" s="7"/>
      <c r="C480" s="7"/>
      <c r="D480" s="7"/>
      <c r="E480" s="7"/>
      <c r="F480" s="7"/>
      <c r="G480" s="26"/>
    </row>
    <row r="481" spans="1:7" ht="15.75">
      <c r="A481" s="58"/>
      <c r="B481" s="7"/>
      <c r="C481" s="7"/>
      <c r="D481" s="7"/>
      <c r="E481" s="7"/>
      <c r="F481" s="7"/>
      <c r="G481" s="26"/>
    </row>
    <row r="482" spans="1:7" ht="15.75">
      <c r="A482" s="58"/>
      <c r="B482" s="7"/>
      <c r="C482" s="7"/>
      <c r="D482" s="7"/>
      <c r="E482" s="7"/>
      <c r="F482" s="7"/>
      <c r="G482" s="26"/>
    </row>
    <row r="483" spans="1:7" ht="15.75">
      <c r="A483" s="58"/>
      <c r="B483" s="125"/>
      <c r="C483" s="40"/>
      <c r="D483" s="40"/>
      <c r="E483" s="40"/>
      <c r="F483" s="40"/>
      <c r="G483" s="23"/>
    </row>
    <row r="484" spans="1:7" ht="15.75">
      <c r="A484" s="58"/>
      <c r="B484" s="125"/>
      <c r="C484" s="7"/>
      <c r="D484" s="7"/>
      <c r="E484" s="120"/>
      <c r="F484" s="7"/>
      <c r="G484" s="25"/>
    </row>
    <row r="485" spans="1:7" ht="15.75">
      <c r="A485" s="58"/>
      <c r="B485" s="125"/>
      <c r="C485" s="7"/>
      <c r="D485" s="7"/>
      <c r="E485" s="120"/>
      <c r="F485" s="7"/>
      <c r="G485" s="26"/>
    </row>
    <row r="486" spans="1:7" ht="15.75">
      <c r="A486" s="58"/>
      <c r="B486" s="125"/>
      <c r="C486" s="7"/>
      <c r="D486" s="7"/>
      <c r="E486" s="120"/>
      <c r="F486" s="7"/>
      <c r="G486" s="26"/>
    </row>
    <row r="487" spans="1:7" ht="15.75">
      <c r="A487" s="58"/>
      <c r="B487" s="7"/>
      <c r="C487" s="7"/>
      <c r="D487" s="7"/>
      <c r="E487" s="7"/>
      <c r="F487" s="7"/>
      <c r="G487" s="25"/>
    </row>
    <row r="488" spans="1:7" ht="15.75">
      <c r="A488" s="58"/>
      <c r="B488" s="7"/>
      <c r="C488" s="7"/>
      <c r="D488" s="7"/>
      <c r="E488" s="7"/>
      <c r="F488" s="7"/>
      <c r="G488" s="25"/>
    </row>
    <row r="489" spans="1:7" ht="15.75">
      <c r="A489" s="58"/>
      <c r="B489" s="7"/>
      <c r="C489" s="7"/>
      <c r="D489" s="7"/>
      <c r="E489" s="7"/>
      <c r="F489" s="7"/>
      <c r="G489" s="26"/>
    </row>
    <row r="490" spans="1:7" ht="15.75">
      <c r="A490" s="58"/>
      <c r="B490" s="7"/>
      <c r="C490" s="7"/>
      <c r="D490" s="7"/>
      <c r="E490" s="122"/>
      <c r="F490" s="122"/>
      <c r="G490" s="31"/>
    </row>
    <row r="491" spans="1:7" ht="15.75">
      <c r="A491" s="58"/>
      <c r="B491" s="7"/>
      <c r="C491" s="7"/>
      <c r="D491" s="7"/>
      <c r="E491" s="7"/>
      <c r="F491" s="7"/>
      <c r="G491" s="26"/>
    </row>
    <row r="492" spans="1:7" s="9" customFormat="1" ht="15.75">
      <c r="A492" s="60"/>
      <c r="B492" s="40"/>
      <c r="C492" s="40"/>
      <c r="D492" s="40"/>
      <c r="E492" s="40"/>
      <c r="F492" s="40"/>
      <c r="G492" s="32"/>
    </row>
    <row r="493" spans="1:7" ht="15.75">
      <c r="A493" s="58"/>
      <c r="B493" s="7"/>
      <c r="C493" s="39"/>
      <c r="D493" s="39"/>
      <c r="E493" s="39"/>
      <c r="F493" s="17"/>
      <c r="G493" s="26"/>
    </row>
    <row r="494" spans="1:7" s="2" customFormat="1" ht="15.75">
      <c r="A494" s="58"/>
      <c r="B494" s="7"/>
      <c r="C494" s="7"/>
      <c r="D494" s="7"/>
      <c r="E494" s="7"/>
      <c r="F494" s="7"/>
      <c r="G494" s="25"/>
    </row>
    <row r="495" spans="1:7" s="2" customFormat="1" ht="15.75">
      <c r="A495" s="58"/>
      <c r="B495" s="7"/>
      <c r="C495" s="7"/>
      <c r="D495" s="7"/>
      <c r="E495" s="120"/>
      <c r="F495" s="120"/>
      <c r="G495" s="22"/>
    </row>
    <row r="496" spans="1:7" s="2" customFormat="1" ht="15.75">
      <c r="A496" s="58"/>
      <c r="B496" s="7"/>
      <c r="C496" s="7"/>
      <c r="D496" s="7"/>
      <c r="E496" s="120"/>
      <c r="F496" s="120"/>
      <c r="G496" s="26"/>
    </row>
    <row r="497" spans="1:7" s="2" customFormat="1" ht="15.75">
      <c r="A497" s="58"/>
      <c r="B497" s="7"/>
      <c r="C497" s="7"/>
      <c r="D497" s="7"/>
      <c r="E497" s="120"/>
      <c r="F497" s="120"/>
      <c r="G497" s="26"/>
    </row>
    <row r="498" spans="1:7" s="2" customFormat="1" ht="15.75">
      <c r="A498" s="58"/>
      <c r="B498" s="7"/>
      <c r="C498" s="7"/>
      <c r="D498" s="7"/>
      <c r="E498" s="7"/>
      <c r="F498" s="7"/>
      <c r="G498" s="25"/>
    </row>
    <row r="499" spans="1:7" s="2" customFormat="1" ht="15.75">
      <c r="A499" s="58"/>
      <c r="B499" s="7"/>
      <c r="C499" s="7"/>
      <c r="D499" s="7"/>
      <c r="E499" s="7"/>
      <c r="F499" s="7"/>
      <c r="G499" s="25"/>
    </row>
    <row r="500" spans="1:7" s="2" customFormat="1" ht="15.75">
      <c r="A500" s="58"/>
      <c r="B500" s="7"/>
      <c r="C500" s="7"/>
      <c r="D500" s="7"/>
      <c r="E500" s="7"/>
      <c r="F500" s="7"/>
      <c r="G500" s="25"/>
    </row>
    <row r="501" spans="1:7" s="2" customFormat="1" ht="15.75">
      <c r="A501" s="58"/>
      <c r="B501" s="7"/>
      <c r="C501" s="7"/>
      <c r="D501" s="7"/>
      <c r="E501" s="7"/>
      <c r="F501" s="7"/>
      <c r="G501" s="26"/>
    </row>
    <row r="502" spans="1:7" s="2" customFormat="1" ht="15.75">
      <c r="A502" s="58"/>
      <c r="B502" s="7"/>
      <c r="C502" s="7"/>
      <c r="D502" s="7"/>
      <c r="E502" s="122"/>
      <c r="F502" s="122"/>
      <c r="G502" s="31"/>
    </row>
    <row r="503" spans="1:7" s="2" customFormat="1" ht="15.75">
      <c r="A503" s="58"/>
      <c r="B503" s="7"/>
      <c r="C503" s="7"/>
      <c r="D503" s="7"/>
      <c r="E503" s="122"/>
      <c r="F503" s="122"/>
      <c r="G503" s="31"/>
    </row>
    <row r="504" spans="1:7" s="2" customFormat="1" ht="15.75">
      <c r="A504" s="58"/>
      <c r="B504" s="7"/>
      <c r="C504" s="7"/>
      <c r="D504" s="7"/>
      <c r="E504" s="7"/>
      <c r="F504" s="7"/>
      <c r="G504" s="26"/>
    </row>
    <row r="505" spans="1:7" s="2" customFormat="1" ht="18" customHeight="1">
      <c r="A505" s="58"/>
      <c r="B505" s="7"/>
      <c r="C505" s="17"/>
      <c r="D505" s="17"/>
      <c r="E505" s="17"/>
      <c r="F505" s="17"/>
      <c r="G505" s="26"/>
    </row>
    <row r="506" spans="1:7" s="2" customFormat="1" ht="15.75">
      <c r="A506" s="58"/>
      <c r="B506" s="125"/>
      <c r="C506" s="40"/>
      <c r="D506" s="40"/>
      <c r="E506" s="40"/>
      <c r="F506" s="40"/>
      <c r="G506" s="23"/>
    </row>
    <row r="507" spans="1:7" s="2" customFormat="1" ht="15.75">
      <c r="A507" s="58"/>
      <c r="B507" s="7"/>
      <c r="C507" s="7"/>
      <c r="D507" s="7"/>
      <c r="E507" s="7"/>
      <c r="F507" s="7"/>
      <c r="G507" s="25"/>
    </row>
    <row r="508" spans="1:7" s="2" customFormat="1" ht="15.75">
      <c r="A508" s="58"/>
      <c r="B508" s="7"/>
      <c r="C508" s="7"/>
      <c r="D508" s="7"/>
      <c r="E508" s="7"/>
      <c r="F508" s="7"/>
      <c r="G508" s="26"/>
    </row>
    <row r="509" spans="1:7" s="2" customFormat="1" ht="15.75">
      <c r="A509" s="58"/>
      <c r="B509" s="7"/>
      <c r="C509" s="7"/>
      <c r="D509" s="16"/>
      <c r="E509" s="16"/>
      <c r="F509" s="7"/>
      <c r="G509" s="26"/>
    </row>
    <row r="510" spans="1:7" s="2" customFormat="1" ht="15.75">
      <c r="A510" s="58"/>
      <c r="B510" s="7"/>
      <c r="C510" s="7"/>
      <c r="D510" s="7"/>
      <c r="E510" s="7"/>
      <c r="F510" s="7"/>
      <c r="G510" s="26"/>
    </row>
    <row r="511" spans="1:7" s="2" customFormat="1" ht="15.75">
      <c r="A511" s="58"/>
      <c r="B511" s="7"/>
      <c r="C511" s="7"/>
      <c r="D511" s="7"/>
      <c r="E511" s="7"/>
      <c r="F511" s="7"/>
      <c r="G511" s="26"/>
    </row>
    <row r="512" spans="1:7" s="2" customFormat="1" ht="15.75">
      <c r="A512" s="58"/>
      <c r="B512" s="7"/>
      <c r="C512" s="58"/>
      <c r="D512" s="58"/>
      <c r="E512" s="7"/>
      <c r="F512" s="7"/>
      <c r="G512" s="25"/>
    </row>
    <row r="513" spans="1:7" s="2" customFormat="1" ht="15.75">
      <c r="A513" s="58"/>
      <c r="B513" s="7"/>
      <c r="C513" s="58"/>
      <c r="D513" s="16"/>
      <c r="E513" s="16"/>
      <c r="F513" s="7"/>
      <c r="G513" s="25"/>
    </row>
    <row r="514" spans="1:7" s="2" customFormat="1" ht="15.75">
      <c r="A514" s="58"/>
      <c r="B514" s="7"/>
      <c r="C514" s="7"/>
      <c r="D514" s="7"/>
      <c r="E514" s="7"/>
      <c r="F514" s="7"/>
      <c r="G514" s="25"/>
    </row>
    <row r="515" spans="1:7" s="2" customFormat="1" ht="15.75">
      <c r="A515" s="58"/>
      <c r="B515" s="7"/>
      <c r="C515" s="7"/>
      <c r="D515" s="7"/>
      <c r="E515" s="7"/>
      <c r="F515" s="7"/>
      <c r="G515" s="25"/>
    </row>
    <row r="516" spans="1:7" s="2" customFormat="1" ht="15.75">
      <c r="A516" s="58"/>
      <c r="B516" s="7"/>
      <c r="C516" s="7"/>
      <c r="D516" s="7"/>
      <c r="E516" s="7"/>
      <c r="F516" s="7"/>
      <c r="G516" s="25"/>
    </row>
    <row r="517" spans="1:7" s="2" customFormat="1" ht="15.75">
      <c r="A517" s="58"/>
      <c r="B517" s="7"/>
      <c r="C517" s="7"/>
      <c r="D517" s="7"/>
      <c r="E517" s="123"/>
      <c r="F517" s="123"/>
      <c r="G517" s="26"/>
    </row>
    <row r="518" spans="1:7" s="2" customFormat="1" ht="15.75">
      <c r="A518" s="58"/>
      <c r="B518" s="7"/>
      <c r="C518" s="7"/>
      <c r="D518" s="7"/>
      <c r="E518" s="123"/>
      <c r="F518" s="123"/>
      <c r="G518" s="26"/>
    </row>
    <row r="519" spans="1:7" s="2" customFormat="1" ht="15.75">
      <c r="A519" s="58"/>
      <c r="B519" s="7"/>
      <c r="C519" s="7"/>
      <c r="D519" s="7"/>
      <c r="E519" s="123"/>
      <c r="F519" s="123"/>
      <c r="G519" s="26"/>
    </row>
    <row r="520" spans="1:7" s="2" customFormat="1" ht="15.75">
      <c r="A520" s="58"/>
      <c r="B520" s="7"/>
      <c r="C520" s="7"/>
      <c r="D520" s="7"/>
      <c r="E520" s="123"/>
      <c r="F520" s="123"/>
      <c r="G520" s="26"/>
    </row>
    <row r="521" spans="1:7" s="2" customFormat="1" ht="15.75">
      <c r="A521" s="58"/>
      <c r="B521" s="7"/>
      <c r="C521" s="7"/>
      <c r="D521" s="7"/>
      <c r="E521" s="7"/>
      <c r="F521" s="7"/>
      <c r="G521" s="25"/>
    </row>
    <row r="522" spans="1:7" s="2" customFormat="1" ht="15.75">
      <c r="A522" s="58"/>
      <c r="B522" s="7"/>
      <c r="C522" s="7"/>
      <c r="D522" s="7"/>
      <c r="E522" s="7"/>
      <c r="F522" s="7"/>
      <c r="G522" s="25"/>
    </row>
    <row r="523" spans="1:7" s="2" customFormat="1" ht="15.75">
      <c r="A523" s="58"/>
      <c r="B523" s="7"/>
      <c r="C523" s="7"/>
      <c r="D523" s="7"/>
      <c r="E523" s="123"/>
      <c r="F523" s="123"/>
      <c r="G523" s="26"/>
    </row>
    <row r="524" spans="1:7" s="2" customFormat="1" ht="15.75">
      <c r="A524" s="58"/>
      <c r="B524" s="7"/>
      <c r="C524" s="7"/>
      <c r="D524" s="7"/>
      <c r="E524" s="123"/>
      <c r="F524" s="123"/>
      <c r="G524" s="26"/>
    </row>
    <row r="525" spans="1:7" s="2" customFormat="1" ht="15.75">
      <c r="A525" s="58"/>
      <c r="B525" s="7"/>
      <c r="C525" s="7"/>
      <c r="D525" s="123"/>
      <c r="E525" s="122"/>
      <c r="F525" s="122"/>
      <c r="G525" s="26"/>
    </row>
    <row r="526" spans="1:7" s="2" customFormat="1" ht="15.75">
      <c r="A526" s="58"/>
      <c r="B526" s="7"/>
      <c r="C526" s="7"/>
      <c r="D526" s="123"/>
      <c r="E526" s="122"/>
      <c r="F526" s="122"/>
      <c r="G526" s="26"/>
    </row>
    <row r="527" spans="1:7" s="2" customFormat="1" ht="15.75">
      <c r="A527" s="58"/>
      <c r="B527" s="7"/>
      <c r="C527" s="7"/>
      <c r="D527" s="122"/>
      <c r="E527" s="123"/>
      <c r="F527" s="123"/>
      <c r="G527" s="25"/>
    </row>
    <row r="528" spans="1:7" s="2" customFormat="1" ht="15.75">
      <c r="A528" s="58"/>
      <c r="B528" s="7"/>
      <c r="C528" s="7"/>
      <c r="D528" s="122"/>
      <c r="E528" s="123"/>
      <c r="F528" s="123"/>
      <c r="G528" s="26"/>
    </row>
    <row r="529" spans="1:7" s="2" customFormat="1" ht="15.75">
      <c r="A529" s="58"/>
      <c r="B529" s="7"/>
      <c r="C529" s="7"/>
      <c r="D529" s="122"/>
      <c r="E529" s="123"/>
      <c r="F529" s="123"/>
      <c r="G529" s="26"/>
    </row>
    <row r="530" spans="1:7" s="9" customFormat="1" ht="15.75">
      <c r="A530" s="60"/>
      <c r="B530" s="40"/>
      <c r="C530" s="40"/>
      <c r="D530" s="40"/>
      <c r="E530" s="40"/>
      <c r="F530" s="40"/>
      <c r="G530" s="23"/>
    </row>
    <row r="531" spans="1:7" s="2" customFormat="1" ht="15.75">
      <c r="A531" s="58"/>
      <c r="B531" s="7"/>
      <c r="C531" s="7"/>
      <c r="D531" s="7"/>
      <c r="E531" s="7"/>
      <c r="F531" s="7"/>
      <c r="G531" s="26"/>
    </row>
    <row r="532" spans="1:7" s="2" customFormat="1" ht="15.75">
      <c r="A532" s="58"/>
      <c r="B532" s="7"/>
      <c r="C532" s="7"/>
      <c r="D532" s="7"/>
      <c r="E532" s="7"/>
      <c r="F532" s="7"/>
      <c r="G532" s="26"/>
    </row>
    <row r="533" spans="1:7" s="9" customFormat="1" ht="15.75">
      <c r="A533" s="60"/>
      <c r="B533" s="40"/>
      <c r="C533" s="40"/>
      <c r="D533" s="40"/>
      <c r="E533" s="40"/>
      <c r="F533" s="40"/>
      <c r="G533" s="23"/>
    </row>
    <row r="534" spans="1:7" s="2" customFormat="1" ht="15.75">
      <c r="A534" s="58"/>
      <c r="B534" s="7"/>
      <c r="C534" s="7"/>
      <c r="D534" s="7"/>
      <c r="E534" s="7"/>
      <c r="F534" s="7"/>
      <c r="G534" s="26"/>
    </row>
    <row r="535" spans="1:7" s="2" customFormat="1" ht="15.75">
      <c r="A535" s="58"/>
      <c r="B535" s="7"/>
      <c r="C535" s="7"/>
      <c r="D535" s="7"/>
      <c r="E535" s="7"/>
      <c r="F535" s="7"/>
      <c r="G535" s="26"/>
    </row>
    <row r="536" spans="1:7" s="2" customFormat="1" ht="15.75">
      <c r="A536" s="58"/>
      <c r="B536" s="125"/>
      <c r="C536" s="7"/>
      <c r="D536" s="7"/>
      <c r="E536" s="7"/>
      <c r="F536" s="7"/>
      <c r="G536" s="23"/>
    </row>
    <row r="537" spans="1:7" s="2" customFormat="1" ht="15.75">
      <c r="A537" s="58"/>
      <c r="B537" s="7"/>
      <c r="C537" s="7"/>
      <c r="D537" s="7"/>
      <c r="E537" s="7"/>
      <c r="F537" s="7"/>
      <c r="G537" s="26"/>
    </row>
    <row r="538" spans="1:7" s="2" customFormat="1" ht="15.75">
      <c r="A538" s="58"/>
      <c r="B538" s="7"/>
      <c r="C538" s="7"/>
      <c r="D538" s="7"/>
      <c r="E538" s="7"/>
      <c r="F538" s="7"/>
      <c r="G538" s="26"/>
    </row>
    <row r="539" spans="1:7" s="9" customFormat="1" ht="23.25" customHeight="1">
      <c r="A539" s="60"/>
      <c r="B539" s="40"/>
      <c r="C539" s="40"/>
      <c r="D539" s="40"/>
      <c r="E539" s="40"/>
      <c r="F539" s="40"/>
      <c r="G539" s="32"/>
    </row>
    <row r="540" spans="1:7" s="2" customFormat="1" ht="15.75">
      <c r="A540" s="58"/>
      <c r="B540" s="7"/>
      <c r="C540" s="7"/>
      <c r="D540" s="7"/>
      <c r="E540" s="7"/>
      <c r="F540" s="7"/>
      <c r="G540" s="26"/>
    </row>
    <row r="541" spans="1:7" s="2" customFormat="1" ht="15.75">
      <c r="A541" s="58"/>
      <c r="B541" s="7"/>
      <c r="C541" s="7"/>
      <c r="D541" s="7"/>
      <c r="E541" s="7"/>
      <c r="F541" s="7"/>
      <c r="G541" s="26"/>
    </row>
    <row r="542" spans="1:7" s="9" customFormat="1" ht="23.25" customHeight="1">
      <c r="A542" s="60"/>
      <c r="B542" s="40"/>
      <c r="C542" s="40"/>
      <c r="D542" s="40"/>
      <c r="E542" s="40"/>
      <c r="F542" s="40"/>
      <c r="G542" s="32"/>
    </row>
    <row r="543" spans="1:7" s="2" customFormat="1" ht="15.75">
      <c r="A543" s="58"/>
      <c r="B543" s="7"/>
      <c r="C543" s="7"/>
      <c r="D543" s="7"/>
      <c r="E543" s="7"/>
      <c r="F543" s="7"/>
      <c r="G543" s="26"/>
    </row>
    <row r="544" spans="1:7" s="9" customFormat="1" ht="27" customHeight="1">
      <c r="A544" s="60"/>
      <c r="B544" s="40"/>
      <c r="C544" s="40"/>
      <c r="D544" s="40"/>
      <c r="E544" s="40"/>
      <c r="F544" s="40"/>
      <c r="G544" s="32"/>
    </row>
    <row r="545" spans="1:7" s="2" customFormat="1" ht="15.75">
      <c r="A545" s="58"/>
      <c r="B545" s="7"/>
      <c r="C545" s="7"/>
      <c r="D545" s="7"/>
      <c r="E545" s="7"/>
      <c r="F545" s="7"/>
      <c r="G545" s="26"/>
    </row>
    <row r="546" spans="1:7" s="2" customFormat="1" ht="30" customHeight="1">
      <c r="A546" s="58"/>
      <c r="B546" s="125"/>
      <c r="C546" s="40"/>
      <c r="D546" s="40"/>
      <c r="E546" s="40"/>
      <c r="F546" s="40"/>
      <c r="G546" s="23"/>
    </row>
    <row r="547" spans="1:7" s="2" customFormat="1" ht="15.75">
      <c r="A547" s="58"/>
      <c r="B547" s="7"/>
      <c r="C547" s="7"/>
      <c r="D547" s="7"/>
      <c r="E547" s="7"/>
      <c r="F547" s="7"/>
      <c r="G547" s="26"/>
    </row>
    <row r="548" spans="1:7" s="9" customFormat="1" ht="30.75" customHeight="1">
      <c r="A548" s="60"/>
      <c r="B548" s="40"/>
      <c r="C548" s="40"/>
      <c r="D548" s="40"/>
      <c r="E548" s="40"/>
      <c r="F548" s="40"/>
      <c r="G548" s="23"/>
    </row>
    <row r="549" spans="1:7" s="9" customFormat="1" ht="15.75">
      <c r="A549" s="60"/>
      <c r="B549" s="40"/>
      <c r="C549" s="7"/>
      <c r="D549" s="7"/>
      <c r="E549" s="7"/>
      <c r="F549" s="7"/>
      <c r="G549" s="26"/>
    </row>
    <row r="550" spans="1:7" s="2" customFormat="1" ht="15.75">
      <c r="A550" s="58"/>
      <c r="B550" s="7"/>
      <c r="C550" s="7"/>
      <c r="D550" s="7"/>
      <c r="E550" s="7"/>
      <c r="F550" s="7"/>
      <c r="G550" s="26"/>
    </row>
    <row r="551" spans="1:7" s="9" customFormat="1" ht="30.75" customHeight="1">
      <c r="A551" s="60"/>
      <c r="B551" s="40"/>
      <c r="C551" s="40"/>
      <c r="D551" s="40"/>
      <c r="E551" s="40"/>
      <c r="F551" s="40"/>
      <c r="G551" s="32"/>
    </row>
    <row r="552" spans="1:7" s="2" customFormat="1" ht="15.75">
      <c r="A552" s="58"/>
      <c r="B552" s="7"/>
      <c r="C552" s="7"/>
      <c r="D552" s="7"/>
      <c r="E552" s="7"/>
      <c r="F552" s="7"/>
      <c r="G552" s="26"/>
    </row>
    <row r="553" spans="1:7" s="2" customFormat="1" ht="30" customHeight="1">
      <c r="A553" s="58"/>
      <c r="B553" s="125"/>
      <c r="C553" s="40"/>
      <c r="D553" s="40"/>
      <c r="E553" s="40"/>
      <c r="F553" s="40"/>
      <c r="G553" s="23"/>
    </row>
    <row r="554" spans="1:7" s="2" customFormat="1" ht="15.75">
      <c r="A554" s="58"/>
      <c r="B554" s="7"/>
      <c r="C554" s="7"/>
      <c r="D554" s="7"/>
      <c r="E554" s="7"/>
      <c r="F554" s="7"/>
      <c r="G554" s="25"/>
    </row>
    <row r="555" spans="1:7" s="2" customFormat="1" ht="15.75">
      <c r="A555" s="58"/>
      <c r="B555" s="7"/>
      <c r="C555" s="7"/>
      <c r="D555" s="7"/>
      <c r="E555" s="7"/>
      <c r="F555" s="7"/>
      <c r="G555" s="25"/>
    </row>
    <row r="556" spans="1:7" s="2" customFormat="1" ht="15.75">
      <c r="A556" s="58"/>
      <c r="B556" s="7"/>
      <c r="C556" s="7"/>
      <c r="D556" s="7"/>
      <c r="E556" s="7"/>
      <c r="F556" s="7"/>
      <c r="G556" s="26"/>
    </row>
    <row r="557" spans="1:7" s="2" customFormat="1" ht="15.75">
      <c r="A557" s="58"/>
      <c r="B557" s="7"/>
      <c r="C557" s="7"/>
      <c r="D557" s="7"/>
      <c r="E557" s="7"/>
      <c r="F557" s="7"/>
      <c r="G557" s="26"/>
    </row>
    <row r="558" spans="1:7" s="9" customFormat="1" ht="29.25" customHeight="1">
      <c r="A558" s="60"/>
      <c r="B558" s="40"/>
      <c r="C558" s="40"/>
      <c r="D558" s="40"/>
      <c r="E558" s="40"/>
      <c r="F558" s="40"/>
      <c r="G558" s="32"/>
    </row>
    <row r="559" spans="1:7" s="2" customFormat="1" ht="15.75">
      <c r="A559" s="58"/>
      <c r="B559" s="7"/>
      <c r="C559" s="7"/>
      <c r="D559" s="7"/>
      <c r="E559" s="7"/>
      <c r="F559" s="7"/>
      <c r="G559" s="26"/>
    </row>
    <row r="560" spans="1:7" s="2" customFormat="1" ht="15.75">
      <c r="A560" s="58"/>
      <c r="B560" s="7"/>
      <c r="C560" s="7"/>
      <c r="D560" s="7"/>
      <c r="E560" s="7"/>
      <c r="F560" s="7"/>
      <c r="G560" s="26"/>
    </row>
    <row r="561" spans="1:7" s="9" customFormat="1" ht="33" customHeight="1">
      <c r="A561" s="60"/>
      <c r="B561" s="40"/>
      <c r="C561" s="40"/>
      <c r="D561" s="40"/>
      <c r="E561" s="40"/>
      <c r="F561" s="40"/>
      <c r="G561" s="23"/>
    </row>
    <row r="562" spans="1:7" s="2" customFormat="1" ht="16.5" customHeight="1">
      <c r="A562" s="58"/>
      <c r="B562" s="7"/>
      <c r="C562" s="7"/>
      <c r="D562" s="7"/>
      <c r="E562" s="7"/>
      <c r="F562" s="7"/>
      <c r="G562" s="25"/>
    </row>
    <row r="563" spans="1:7" s="2" customFormat="1" ht="16.5" customHeight="1">
      <c r="A563" s="58"/>
      <c r="B563" s="7"/>
      <c r="C563" s="7"/>
      <c r="D563" s="7"/>
      <c r="E563" s="7"/>
      <c r="F563" s="7"/>
      <c r="G563" s="25"/>
    </row>
    <row r="564" spans="1:7" s="2" customFormat="1" ht="16.5" customHeight="1">
      <c r="A564" s="58"/>
      <c r="B564" s="7"/>
      <c r="C564" s="7"/>
      <c r="D564" s="7"/>
      <c r="E564" s="7"/>
      <c r="F564" s="7"/>
      <c r="G564" s="26"/>
    </row>
    <row r="565" spans="1:7" s="2" customFormat="1" ht="16.5" customHeight="1">
      <c r="A565" s="58"/>
      <c r="B565" s="7"/>
      <c r="C565" s="7"/>
      <c r="D565" s="7"/>
      <c r="E565" s="7"/>
      <c r="F565" s="7"/>
      <c r="G565" s="26"/>
    </row>
    <row r="566" spans="1:7" s="2" customFormat="1" ht="16.5" customHeight="1">
      <c r="A566" s="58"/>
      <c r="B566" s="7"/>
      <c r="C566" s="7"/>
      <c r="D566" s="7"/>
      <c r="E566" s="7"/>
      <c r="F566" s="7"/>
      <c r="G566" s="26"/>
    </row>
    <row r="567" spans="1:7" s="2" customFormat="1" ht="16.5" customHeight="1">
      <c r="A567" s="58"/>
      <c r="B567" s="7"/>
      <c r="C567" s="7"/>
      <c r="D567" s="7"/>
      <c r="E567" s="7"/>
      <c r="F567" s="7"/>
      <c r="G567" s="25"/>
    </row>
    <row r="568" spans="1:7" s="2" customFormat="1" ht="16.5" customHeight="1">
      <c r="A568" s="58"/>
      <c r="B568" s="7"/>
      <c r="C568" s="7"/>
      <c r="D568" s="7"/>
      <c r="E568" s="7"/>
      <c r="F568" s="7"/>
      <c r="G568" s="26"/>
    </row>
    <row r="569" spans="1:7" s="2" customFormat="1" ht="16.5" customHeight="1">
      <c r="A569" s="58"/>
      <c r="B569" s="7"/>
      <c r="C569" s="7"/>
      <c r="D569" s="7"/>
      <c r="E569" s="7"/>
      <c r="F569" s="7"/>
      <c r="G569" s="26"/>
    </row>
    <row r="570" spans="1:7" s="2" customFormat="1" ht="16.5" customHeight="1">
      <c r="A570" s="58"/>
      <c r="B570" s="7"/>
      <c r="C570" s="7"/>
      <c r="D570" s="7"/>
      <c r="E570" s="7"/>
      <c r="F570" s="7"/>
      <c r="G570" s="26"/>
    </row>
    <row r="571" spans="1:7" s="2" customFormat="1" ht="16.5" customHeight="1">
      <c r="A571" s="58"/>
      <c r="B571" s="7"/>
      <c r="C571" s="7"/>
      <c r="D571" s="7"/>
      <c r="E571" s="7"/>
      <c r="F571" s="7"/>
      <c r="G571" s="26"/>
    </row>
    <row r="572" spans="1:7" s="9" customFormat="1" ht="30.75" customHeight="1">
      <c r="A572" s="60"/>
      <c r="B572" s="40"/>
      <c r="C572" s="40"/>
      <c r="D572" s="40"/>
      <c r="E572" s="40"/>
      <c r="F572" s="40"/>
      <c r="G572" s="23"/>
    </row>
    <row r="573" spans="1:7" s="9" customFormat="1" ht="15.75">
      <c r="A573" s="60"/>
      <c r="B573" s="40"/>
      <c r="C573" s="7"/>
      <c r="D573" s="7"/>
      <c r="E573" s="120"/>
      <c r="F573" s="120"/>
      <c r="G573" s="25"/>
    </row>
    <row r="574" spans="1:7" s="9" customFormat="1" ht="15.75">
      <c r="A574" s="60"/>
      <c r="B574" s="40"/>
      <c r="C574" s="7"/>
      <c r="D574" s="7"/>
      <c r="E574" s="58"/>
      <c r="F574" s="58"/>
      <c r="G574" s="25"/>
    </row>
    <row r="575" spans="1:7" s="9" customFormat="1" ht="15.75">
      <c r="A575" s="60"/>
      <c r="B575" s="40"/>
      <c r="C575" s="7"/>
      <c r="D575" s="7"/>
      <c r="E575" s="58"/>
      <c r="F575" s="58"/>
      <c r="G575" s="25"/>
    </row>
    <row r="576" spans="1:7" s="2" customFormat="1" ht="15.75">
      <c r="A576" s="58"/>
      <c r="B576" s="7"/>
      <c r="C576" s="383"/>
      <c r="D576" s="383"/>
      <c r="E576" s="383"/>
      <c r="F576" s="7"/>
      <c r="G576" s="26"/>
    </row>
    <row r="577" spans="1:7" s="2" customFormat="1" ht="15.75">
      <c r="A577" s="58"/>
      <c r="B577" s="7"/>
      <c r="C577" s="7"/>
      <c r="D577" s="384"/>
      <c r="E577" s="384"/>
      <c r="F577" s="17"/>
      <c r="G577" s="26"/>
    </row>
    <row r="578" spans="1:7" s="2" customFormat="1" ht="18" customHeight="1">
      <c r="A578" s="58"/>
      <c r="B578" s="7"/>
      <c r="C578" s="7"/>
      <c r="D578" s="7"/>
      <c r="E578" s="7"/>
      <c r="F578" s="7"/>
      <c r="G578" s="25"/>
    </row>
    <row r="579" spans="1:7" s="2" customFormat="1" ht="18" customHeight="1">
      <c r="A579" s="58"/>
      <c r="B579" s="7"/>
      <c r="C579" s="7"/>
      <c r="D579" s="383"/>
      <c r="E579" s="383"/>
      <c r="F579" s="7"/>
      <c r="G579" s="25"/>
    </row>
    <row r="580" spans="1:7" s="2" customFormat="1" ht="15.75" customHeight="1">
      <c r="A580" s="58"/>
      <c r="B580" s="7"/>
      <c r="C580" s="7"/>
      <c r="D580" s="7"/>
      <c r="E580" s="7"/>
      <c r="F580" s="7"/>
      <c r="G580" s="25"/>
    </row>
    <row r="581" spans="1:7" s="2" customFormat="1" ht="15.75" customHeight="1">
      <c r="A581" s="58"/>
      <c r="B581" s="7"/>
      <c r="C581" s="7"/>
      <c r="D581" s="7"/>
      <c r="E581" s="7"/>
      <c r="F581" s="7"/>
      <c r="G581" s="26"/>
    </row>
    <row r="582" spans="1:7" s="2" customFormat="1" ht="15.75" customHeight="1">
      <c r="A582" s="58"/>
      <c r="B582" s="7"/>
      <c r="C582" s="7"/>
      <c r="D582" s="7"/>
      <c r="E582" s="7"/>
      <c r="F582" s="7"/>
      <c r="G582" s="26"/>
    </row>
    <row r="583" spans="1:7" s="2" customFormat="1" ht="15.75" customHeight="1">
      <c r="A583" s="58"/>
      <c r="B583" s="7"/>
      <c r="C583" s="7"/>
      <c r="D583" s="7"/>
      <c r="E583" s="7"/>
      <c r="F583" s="7"/>
      <c r="G583" s="26"/>
    </row>
    <row r="584" spans="1:7" s="2" customFormat="1" ht="15.75" customHeight="1">
      <c r="A584" s="58"/>
      <c r="B584" s="7"/>
      <c r="C584" s="7"/>
      <c r="D584" s="7"/>
      <c r="E584" s="7"/>
      <c r="F584" s="7"/>
      <c r="G584" s="26"/>
    </row>
    <row r="585" spans="1:7" s="2" customFormat="1" ht="15.75" customHeight="1">
      <c r="A585" s="58"/>
      <c r="B585" s="7"/>
      <c r="C585" s="7"/>
      <c r="D585" s="7"/>
      <c r="E585" s="7"/>
      <c r="F585" s="7"/>
      <c r="G585" s="26"/>
    </row>
    <row r="586" spans="1:7" s="2" customFormat="1" ht="15.75" customHeight="1">
      <c r="A586" s="58"/>
      <c r="B586" s="7"/>
      <c r="C586" s="7"/>
      <c r="D586" s="7"/>
      <c r="E586" s="7"/>
      <c r="F586" s="7"/>
      <c r="G586" s="26"/>
    </row>
    <row r="587" spans="1:7" s="2" customFormat="1" ht="15.75" customHeight="1">
      <c r="A587" s="58"/>
      <c r="B587" s="7"/>
      <c r="C587" s="7"/>
      <c r="D587" s="7"/>
      <c r="E587" s="7"/>
      <c r="F587" s="7"/>
      <c r="G587" s="25"/>
    </row>
    <row r="588" spans="1:7" s="2" customFormat="1" ht="15.75" customHeight="1">
      <c r="A588" s="58"/>
      <c r="B588" s="7"/>
      <c r="C588" s="7"/>
      <c r="D588" s="7"/>
      <c r="E588" s="7"/>
      <c r="F588" s="7"/>
      <c r="G588" s="25"/>
    </row>
    <row r="589" spans="1:7" s="2" customFormat="1" ht="15.75" customHeight="1">
      <c r="A589" s="58"/>
      <c r="B589" s="7"/>
      <c r="C589" s="7"/>
      <c r="D589" s="7"/>
      <c r="E589" s="7"/>
      <c r="F589" s="7"/>
      <c r="G589" s="26"/>
    </row>
    <row r="590" spans="1:7" s="2" customFormat="1" ht="15.75" customHeight="1">
      <c r="A590" s="58"/>
      <c r="B590" s="7"/>
      <c r="C590" s="7"/>
      <c r="D590" s="7"/>
      <c r="E590" s="7"/>
      <c r="F590" s="7"/>
      <c r="G590" s="26"/>
    </row>
    <row r="591" spans="1:7" s="2" customFormat="1" ht="15.75">
      <c r="A591" s="58"/>
      <c r="B591" s="7"/>
      <c r="C591" s="7"/>
      <c r="D591" s="122"/>
      <c r="E591" s="123"/>
      <c r="F591" s="123"/>
      <c r="G591" s="25"/>
    </row>
    <row r="592" spans="1:7" s="2" customFormat="1" ht="15.75">
      <c r="A592" s="58"/>
      <c r="B592" s="7"/>
      <c r="C592" s="7"/>
      <c r="D592" s="122"/>
      <c r="E592" s="123"/>
      <c r="F592" s="123"/>
      <c r="G592" s="26"/>
    </row>
    <row r="593" spans="1:7" s="2" customFormat="1" ht="15.75" customHeight="1">
      <c r="A593" s="58"/>
      <c r="B593" s="7"/>
      <c r="C593" s="7"/>
      <c r="D593" s="7"/>
      <c r="E593" s="7"/>
      <c r="F593" s="7"/>
      <c r="G593" s="26"/>
    </row>
    <row r="594" spans="1:7" s="2" customFormat="1" ht="16.5" customHeight="1">
      <c r="A594" s="58"/>
      <c r="B594" s="7"/>
      <c r="C594" s="7"/>
      <c r="D594" s="7"/>
      <c r="E594" s="7"/>
      <c r="F594" s="7"/>
      <c r="G594" s="26"/>
    </row>
    <row r="595" spans="1:7" s="2" customFormat="1" ht="16.5" customHeight="1">
      <c r="A595" s="60"/>
      <c r="B595" s="40"/>
      <c r="C595" s="40"/>
      <c r="D595" s="40"/>
      <c r="E595" s="40"/>
      <c r="F595" s="40"/>
      <c r="G595" s="23"/>
    </row>
    <row r="596" spans="1:7" s="2" customFormat="1" ht="16.5" customHeight="1">
      <c r="A596" s="58"/>
      <c r="B596" s="7"/>
      <c r="C596" s="7"/>
      <c r="D596" s="7"/>
      <c r="E596" s="7"/>
      <c r="F596" s="7"/>
      <c r="G596" s="26"/>
    </row>
    <row r="597" spans="1:7" s="2" customFormat="1" ht="30" customHeight="1">
      <c r="A597" s="58"/>
      <c r="B597" s="7"/>
      <c r="C597" s="7"/>
      <c r="D597" s="384"/>
      <c r="E597" s="384"/>
      <c r="F597" s="17"/>
      <c r="G597" s="26"/>
    </row>
    <row r="598" spans="1:7" s="2" customFormat="1" ht="14.25" customHeight="1">
      <c r="A598" s="58"/>
      <c r="B598" s="7"/>
      <c r="C598" s="7"/>
      <c r="D598" s="384"/>
      <c r="E598" s="384"/>
      <c r="F598" s="17"/>
      <c r="G598" s="26"/>
    </row>
    <row r="599" spans="1:7" s="2" customFormat="1" ht="16.5" customHeight="1">
      <c r="A599" s="58"/>
      <c r="B599" s="7"/>
      <c r="C599" s="7"/>
      <c r="D599" s="7"/>
      <c r="E599" s="7"/>
      <c r="F599" s="7"/>
      <c r="G599" s="25"/>
    </row>
    <row r="600" spans="1:7" s="2" customFormat="1" ht="16.5" customHeight="1">
      <c r="A600" s="58"/>
      <c r="B600" s="7"/>
      <c r="C600" s="7"/>
      <c r="D600" s="7"/>
      <c r="E600" s="7"/>
      <c r="F600" s="7"/>
      <c r="G600" s="25"/>
    </row>
    <row r="601" spans="1:7" s="2" customFormat="1" ht="15.75">
      <c r="A601" s="58"/>
      <c r="B601" s="7"/>
      <c r="C601" s="7"/>
      <c r="D601" s="7"/>
      <c r="E601" s="7"/>
      <c r="F601" s="7"/>
      <c r="G601" s="25"/>
    </row>
    <row r="602" spans="1:7" s="2" customFormat="1" ht="15.75">
      <c r="A602" s="58"/>
      <c r="B602" s="7"/>
      <c r="C602" s="7"/>
      <c r="D602" s="7"/>
      <c r="E602" s="7"/>
      <c r="F602" s="7"/>
      <c r="G602" s="25"/>
    </row>
    <row r="603" spans="1:7" s="2" customFormat="1" ht="15.75">
      <c r="A603" s="58"/>
      <c r="B603" s="7"/>
      <c r="C603" s="7"/>
      <c r="D603" s="7"/>
      <c r="E603" s="7"/>
      <c r="F603" s="7"/>
      <c r="G603" s="25"/>
    </row>
    <row r="604" spans="1:7" s="2" customFormat="1" ht="16.5" customHeight="1">
      <c r="A604" s="58"/>
      <c r="B604" s="7"/>
      <c r="C604" s="7"/>
      <c r="D604" s="7"/>
      <c r="E604" s="7"/>
      <c r="F604" s="7"/>
      <c r="G604" s="26"/>
    </row>
    <row r="605" spans="1:7" s="2" customFormat="1" ht="16.5" customHeight="1">
      <c r="A605" s="58"/>
      <c r="B605" s="7"/>
      <c r="C605" s="7"/>
      <c r="D605" s="7"/>
      <c r="E605" s="7"/>
      <c r="F605" s="7"/>
      <c r="G605" s="26"/>
    </row>
    <row r="606" spans="1:7" s="2" customFormat="1" ht="16.5" customHeight="1">
      <c r="A606" s="58"/>
      <c r="B606" s="7"/>
      <c r="C606" s="7"/>
      <c r="D606" s="7"/>
      <c r="E606" s="7"/>
      <c r="F606" s="7"/>
      <c r="G606" s="26"/>
    </row>
    <row r="607" spans="1:7" s="2" customFormat="1" ht="15.75" customHeight="1">
      <c r="A607" s="58"/>
      <c r="B607" s="40"/>
      <c r="C607" s="40"/>
      <c r="D607" s="40"/>
      <c r="E607" s="40"/>
      <c r="F607" s="40"/>
      <c r="G607" s="32"/>
    </row>
    <row r="608" spans="1:7" s="2" customFormat="1" ht="16.5" customHeight="1">
      <c r="A608" s="58"/>
      <c r="B608" s="7"/>
      <c r="C608" s="7"/>
      <c r="D608" s="7"/>
      <c r="E608" s="7"/>
      <c r="F608" s="7"/>
      <c r="G608" s="26"/>
    </row>
    <row r="609" spans="1:7" s="2" customFormat="1" ht="30" customHeight="1">
      <c r="A609" s="58"/>
      <c r="B609" s="40"/>
      <c r="C609" s="40"/>
      <c r="D609" s="40"/>
      <c r="E609" s="40"/>
      <c r="F609" s="40"/>
      <c r="G609" s="23"/>
    </row>
    <row r="610" spans="1:7" s="2" customFormat="1" ht="15.75">
      <c r="A610" s="58"/>
      <c r="B610" s="7"/>
      <c r="C610" s="59"/>
      <c r="D610" s="59"/>
      <c r="E610" s="59"/>
      <c r="F610" s="59"/>
      <c r="G610" s="15"/>
    </row>
    <row r="611" spans="1:7" s="20" customFormat="1" ht="15.75">
      <c r="A611" s="60"/>
      <c r="B611" s="40"/>
      <c r="C611" s="40"/>
      <c r="D611" s="40"/>
      <c r="E611" s="40"/>
      <c r="F611" s="40"/>
      <c r="G611" s="21"/>
    </row>
    <row r="612" spans="1:7" s="20" customFormat="1" ht="15.75">
      <c r="A612" s="60"/>
      <c r="B612" s="40"/>
      <c r="C612" s="40"/>
      <c r="D612" s="40"/>
      <c r="E612" s="40"/>
      <c r="F612" s="40"/>
      <c r="G612" s="35"/>
    </row>
    <row r="613" spans="1:7" ht="15.75">
      <c r="A613" s="58"/>
      <c r="B613" s="7"/>
      <c r="C613" s="7"/>
      <c r="D613" s="7"/>
      <c r="E613" s="7"/>
      <c r="F613" s="7"/>
      <c r="G613" s="22"/>
    </row>
  </sheetData>
  <sheetProtection selectLockedCells="1" selectUnlockedCells="1"/>
  <mergeCells count="17">
    <mergeCell ref="D376:E376"/>
    <mergeCell ref="D598:E598"/>
    <mergeCell ref="D434:E434"/>
    <mergeCell ref="C576:E576"/>
    <mergeCell ref="D577:E577"/>
    <mergeCell ref="D579:E579"/>
    <mergeCell ref="D597:E597"/>
    <mergeCell ref="E2:H2"/>
    <mergeCell ref="A1:H1"/>
    <mergeCell ref="A6:H6"/>
    <mergeCell ref="A199:F199"/>
    <mergeCell ref="G9:H9"/>
    <mergeCell ref="F8:F9"/>
    <mergeCell ref="A8:E9"/>
    <mergeCell ref="A195:F195"/>
    <mergeCell ref="A4:H4"/>
    <mergeCell ref="A5:H5"/>
  </mergeCells>
  <printOptions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9" r:id="rId1"/>
  <headerFooter alignWithMargins="0">
    <oddFooter>&amp;C&amp;P. oldal, összesen: &amp;N</oddFooter>
  </headerFooter>
  <rowBreaks count="7" manualBreakCount="7">
    <brk id="71" max="9" man="1"/>
    <brk id="139" max="9" man="1"/>
    <brk id="202" max="9" man="1"/>
    <brk id="262" max="9" man="1"/>
    <brk id="274" max="8" man="1"/>
    <brk id="437" max="9" man="1"/>
    <brk id="49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89.8515625" style="86" bestFit="1" customWidth="1"/>
    <col min="2" max="5" width="16.8515625" style="86" customWidth="1"/>
    <col min="6" max="16384" width="9.140625" style="86" customWidth="1"/>
  </cols>
  <sheetData>
    <row r="1" spans="1:5" ht="15.75" customHeight="1">
      <c r="A1" s="365" t="s">
        <v>338</v>
      </c>
      <c r="B1" s="365"/>
      <c r="C1" s="365"/>
      <c r="D1" s="365"/>
      <c r="E1" s="365"/>
    </row>
    <row r="2" spans="1:5" ht="15.75" customHeight="1">
      <c r="A2" s="127"/>
      <c r="B2" s="354" t="s">
        <v>348</v>
      </c>
      <c r="C2" s="354"/>
      <c r="D2" s="354"/>
      <c r="E2" s="354"/>
    </row>
    <row r="4" spans="1:5" ht="15.75">
      <c r="A4" s="385" t="s">
        <v>225</v>
      </c>
      <c r="B4" s="385"/>
      <c r="C4" s="385"/>
      <c r="D4" s="385"/>
      <c r="E4" s="385"/>
    </row>
    <row r="5" spans="1:5" ht="15.75">
      <c r="A5" s="386" t="s">
        <v>259</v>
      </c>
      <c r="B5" s="386"/>
      <c r="C5" s="386"/>
      <c r="D5" s="386"/>
      <c r="E5" s="386"/>
    </row>
    <row r="6" spans="1:5" ht="15.75">
      <c r="A6" s="167"/>
      <c r="B6" s="167"/>
      <c r="C6" s="167"/>
      <c r="D6" s="167"/>
      <c r="E6" s="167"/>
    </row>
    <row r="7" spans="1:5" s="87" customFormat="1" ht="29.25" customHeight="1">
      <c r="A7" s="202" t="s">
        <v>214</v>
      </c>
      <c r="B7" s="203" t="s">
        <v>215</v>
      </c>
      <c r="C7" s="203" t="s">
        <v>216</v>
      </c>
      <c r="D7" s="203" t="s">
        <v>262</v>
      </c>
      <c r="E7" s="203" t="s">
        <v>217</v>
      </c>
    </row>
    <row r="8" spans="1:6" ht="15.75">
      <c r="A8" s="5" t="s">
        <v>24</v>
      </c>
      <c r="B8" s="88">
        <f>'5.kiadás'!H10</f>
        <v>21462</v>
      </c>
      <c r="C8" s="88">
        <v>0</v>
      </c>
      <c r="D8" s="88">
        <v>0</v>
      </c>
      <c r="E8" s="88">
        <f aca="true" t="shared" si="0" ref="E8:E25">SUM(B8:D8)</f>
        <v>21462</v>
      </c>
      <c r="F8" s="88"/>
    </row>
    <row r="9" spans="1:6" ht="15.75">
      <c r="A9" s="5" t="s">
        <v>264</v>
      </c>
      <c r="B9" s="88">
        <f>'5.kiadás'!H68</f>
        <v>1372</v>
      </c>
      <c r="C9" s="88">
        <v>0</v>
      </c>
      <c r="D9" s="88">
        <v>0</v>
      </c>
      <c r="E9" s="88">
        <f t="shared" si="0"/>
        <v>1372</v>
      </c>
      <c r="F9" s="88"/>
    </row>
    <row r="10" spans="1:6" ht="15.75">
      <c r="A10" s="5" t="s">
        <v>169</v>
      </c>
      <c r="B10" s="88">
        <f>'5.kiadás'!H73+'5.kiadás'!H83+'5.kiadás'!H87</f>
        <v>7723</v>
      </c>
      <c r="C10" s="88">
        <f>'5.kiadás'!H108+'5.kiadás'!H112</f>
        <v>9741</v>
      </c>
      <c r="D10" s="88">
        <v>0</v>
      </c>
      <c r="E10" s="88">
        <f t="shared" si="0"/>
        <v>17464</v>
      </c>
      <c r="F10" s="88"/>
    </row>
    <row r="11" spans="1:6" ht="15.75">
      <c r="A11" s="5" t="s">
        <v>246</v>
      </c>
      <c r="B11" s="88">
        <f>'5.kiadás'!H116</f>
        <v>621</v>
      </c>
      <c r="C11" s="88">
        <v>0</v>
      </c>
      <c r="D11" s="88">
        <v>0</v>
      </c>
      <c r="E11" s="88">
        <f t="shared" si="0"/>
        <v>621</v>
      </c>
      <c r="F11" s="88"/>
    </row>
    <row r="12" spans="1:6" ht="15.75">
      <c r="A12" s="5" t="s">
        <v>173</v>
      </c>
      <c r="B12" s="88">
        <f>'5.kiadás'!H129</f>
        <v>49</v>
      </c>
      <c r="C12" s="88">
        <v>0</v>
      </c>
      <c r="D12" s="88">
        <v>0</v>
      </c>
      <c r="E12" s="88">
        <f t="shared" si="0"/>
        <v>49</v>
      </c>
      <c r="F12" s="88"/>
    </row>
    <row r="13" spans="1:6" ht="15.75">
      <c r="A13" s="5" t="s">
        <v>174</v>
      </c>
      <c r="B13" s="88">
        <f>'5.kiadás'!H142</f>
        <v>3484</v>
      </c>
      <c r="C13" s="88">
        <f>'5.kiadás'!H148</f>
        <v>18000</v>
      </c>
      <c r="D13" s="88">
        <v>0</v>
      </c>
      <c r="E13" s="88">
        <f t="shared" si="0"/>
        <v>21484</v>
      </c>
      <c r="F13" s="88"/>
    </row>
    <row r="14" spans="1:6" ht="15.75">
      <c r="A14" s="5" t="s">
        <v>175</v>
      </c>
      <c r="B14" s="88">
        <f>'5.kiadás'!H152</f>
        <v>104</v>
      </c>
      <c r="C14" s="88">
        <v>0</v>
      </c>
      <c r="D14" s="88">
        <v>0</v>
      </c>
      <c r="E14" s="88">
        <f t="shared" si="0"/>
        <v>104</v>
      </c>
      <c r="F14" s="88"/>
    </row>
    <row r="15" spans="1:6" ht="15.75">
      <c r="A15" s="5" t="s">
        <v>268</v>
      </c>
      <c r="B15" s="88">
        <f>'5.kiadás'!H166</f>
        <v>15</v>
      </c>
      <c r="C15" s="88">
        <v>0</v>
      </c>
      <c r="D15" s="88">
        <v>0</v>
      </c>
      <c r="E15" s="88">
        <f t="shared" si="0"/>
        <v>15</v>
      </c>
      <c r="F15" s="88"/>
    </row>
    <row r="16" spans="1:6" ht="15.75">
      <c r="A16" s="5" t="s">
        <v>211</v>
      </c>
      <c r="B16" s="88">
        <v>0</v>
      </c>
      <c r="C16" s="88">
        <v>0</v>
      </c>
      <c r="D16" s="88">
        <f>'5.kiadás'!H171</f>
        <v>60</v>
      </c>
      <c r="E16" s="88">
        <f t="shared" si="0"/>
        <v>60</v>
      </c>
      <c r="F16" s="88"/>
    </row>
    <row r="17" spans="1:6" ht="15.75">
      <c r="A17" s="5" t="s">
        <v>178</v>
      </c>
      <c r="B17" s="88">
        <v>0</v>
      </c>
      <c r="C17" s="88">
        <f>'5.kiadás'!H177</f>
        <v>563</v>
      </c>
      <c r="D17" s="88">
        <f>'5.kiadás'!H188</f>
        <v>20</v>
      </c>
      <c r="E17" s="88">
        <f t="shared" si="0"/>
        <v>583</v>
      </c>
      <c r="F17" s="88"/>
    </row>
    <row r="18" spans="1:6" ht="15.75">
      <c r="A18" s="5" t="s">
        <v>270</v>
      </c>
      <c r="B18" s="88">
        <f>'5.kiadás'!H192</f>
        <v>22</v>
      </c>
      <c r="C18" s="88">
        <v>0</v>
      </c>
      <c r="D18" s="88">
        <v>0</v>
      </c>
      <c r="E18" s="88">
        <f t="shared" si="0"/>
        <v>22</v>
      </c>
      <c r="F18" s="88"/>
    </row>
    <row r="19" spans="1:6" ht="15.75">
      <c r="A19" s="5" t="s">
        <v>271</v>
      </c>
      <c r="B19" s="88">
        <f>'5.kiadás'!H196</f>
        <v>88</v>
      </c>
      <c r="C19" s="88">
        <v>0</v>
      </c>
      <c r="D19" s="88">
        <v>0</v>
      </c>
      <c r="E19" s="88">
        <f t="shared" si="0"/>
        <v>88</v>
      </c>
      <c r="F19" s="88"/>
    </row>
    <row r="20" spans="1:6" ht="15.75">
      <c r="A20" s="5" t="s">
        <v>272</v>
      </c>
      <c r="B20" s="88">
        <f>'5.kiadás'!H200</f>
        <v>2</v>
      </c>
      <c r="C20" s="88">
        <v>0</v>
      </c>
      <c r="D20" s="88">
        <v>0</v>
      </c>
      <c r="E20" s="88">
        <f t="shared" si="0"/>
        <v>2</v>
      </c>
      <c r="F20" s="88"/>
    </row>
    <row r="21" spans="1:6" ht="15.75">
      <c r="A21" s="5" t="s">
        <v>181</v>
      </c>
      <c r="B21" s="88">
        <v>0</v>
      </c>
      <c r="C21" s="88">
        <f>'5.kiadás'!H204</f>
        <v>1237</v>
      </c>
      <c r="D21" s="88">
        <v>0</v>
      </c>
      <c r="E21" s="88">
        <f t="shared" si="0"/>
        <v>1237</v>
      </c>
      <c r="F21" s="88"/>
    </row>
    <row r="22" spans="1:6" ht="15.75">
      <c r="A22" s="5" t="s">
        <v>182</v>
      </c>
      <c r="B22" s="88">
        <v>0</v>
      </c>
      <c r="C22" s="88">
        <f>'5.kiadás'!H216</f>
        <v>1547</v>
      </c>
      <c r="D22" s="88">
        <v>0</v>
      </c>
      <c r="E22" s="88">
        <f t="shared" si="0"/>
        <v>1547</v>
      </c>
      <c r="F22" s="88"/>
    </row>
    <row r="23" spans="1:6" ht="15.75">
      <c r="A23" s="5" t="s">
        <v>195</v>
      </c>
      <c r="B23" s="89">
        <f>'5.kiadás'!H244</f>
        <v>3550</v>
      </c>
      <c r="C23" s="89">
        <v>0</v>
      </c>
      <c r="D23" s="89">
        <v>0</v>
      </c>
      <c r="E23" s="89">
        <f t="shared" si="0"/>
        <v>3550</v>
      </c>
      <c r="F23" s="88"/>
    </row>
    <row r="24" spans="1:6" ht="15.75">
      <c r="A24" s="5" t="s">
        <v>267</v>
      </c>
      <c r="B24" s="89">
        <v>0</v>
      </c>
      <c r="C24" s="89">
        <f>'5.kiadás'!H263</f>
        <v>5</v>
      </c>
      <c r="D24" s="89">
        <v>0</v>
      </c>
      <c r="E24" s="89">
        <f t="shared" si="0"/>
        <v>5</v>
      </c>
      <c r="F24" s="88"/>
    </row>
    <row r="25" spans="1:6" ht="15.75">
      <c r="A25" s="5" t="s">
        <v>250</v>
      </c>
      <c r="B25" s="89">
        <v>0</v>
      </c>
      <c r="C25" s="89">
        <f>'5.kiadás'!H268</f>
        <v>50</v>
      </c>
      <c r="D25" s="89">
        <v>0</v>
      </c>
      <c r="E25" s="89">
        <f t="shared" si="0"/>
        <v>50</v>
      </c>
      <c r="F25" s="88"/>
    </row>
    <row r="26" spans="1:6" ht="15.75">
      <c r="A26" s="93" t="s">
        <v>183</v>
      </c>
      <c r="B26" s="90">
        <v>0</v>
      </c>
      <c r="C26" s="90">
        <f>'5.kiadás'!H258</f>
        <v>63</v>
      </c>
      <c r="D26" s="90">
        <v>0</v>
      </c>
      <c r="E26" s="90">
        <f>SUM(B26:D26)</f>
        <v>63</v>
      </c>
      <c r="F26" s="88"/>
    </row>
    <row r="27" spans="1:6" ht="15.75">
      <c r="A27" s="62" t="s">
        <v>218</v>
      </c>
      <c r="B27" s="91">
        <f>SUM(B8:B26)</f>
        <v>38492</v>
      </c>
      <c r="C27" s="91">
        <f>SUM(C8:C26)</f>
        <v>31206</v>
      </c>
      <c r="D27" s="91">
        <f>SUM(D8:D26)</f>
        <v>80</v>
      </c>
      <c r="E27" s="91">
        <f>SUM(E8:E26)</f>
        <v>69778</v>
      </c>
      <c r="F27" s="94"/>
    </row>
    <row r="29" spans="1:10" s="2" customFormat="1" ht="15.75">
      <c r="A29" s="36"/>
      <c r="B29" s="11"/>
      <c r="C29" s="11"/>
      <c r="D29" s="11"/>
      <c r="E29" s="11"/>
      <c r="F29" s="11"/>
      <c r="G29" s="54"/>
      <c r="H29" s="23"/>
      <c r="I29" s="23"/>
      <c r="J29" s="24"/>
    </row>
    <row r="30" spans="1:10" s="2" customFormat="1" ht="15.75">
      <c r="A30" s="8"/>
      <c r="B30" s="6"/>
      <c r="C30" s="6"/>
      <c r="D30" s="6"/>
      <c r="E30" s="7"/>
      <c r="F30" s="7"/>
      <c r="G30" s="53"/>
      <c r="H30" s="13"/>
      <c r="I30" s="26"/>
      <c r="J30" s="2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2" customFormat="1" ht="15.75">
      <c r="A35" s="8"/>
      <c r="B35" s="6"/>
      <c r="C35" s="6"/>
      <c r="D35" s="6"/>
      <c r="E35" s="52"/>
      <c r="F35" s="7"/>
      <c r="G35" s="53"/>
      <c r="H35" s="13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36"/>
      <c r="B43" s="6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8"/>
      <c r="B44" s="6"/>
      <c r="C44" s="6"/>
      <c r="D44" s="6"/>
      <c r="E44" s="6"/>
      <c r="F44" s="6"/>
      <c r="G44" s="54"/>
      <c r="H44" s="26"/>
      <c r="I44" s="26"/>
      <c r="J44" s="24"/>
    </row>
  </sheetData>
  <sheetProtection/>
  <mergeCells count="4">
    <mergeCell ref="A4:E4"/>
    <mergeCell ref="A5:E5"/>
    <mergeCell ref="A1:E1"/>
    <mergeCell ref="B2:E2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">
      <selection activeCell="K28" sqref="K28:K29"/>
    </sheetView>
  </sheetViews>
  <sheetFormatPr defaultColWidth="10.28125" defaultRowHeight="12.75"/>
  <cols>
    <col min="1" max="1" width="5.421875" style="108" customWidth="1"/>
    <col min="2" max="2" width="56.28125" style="95" customWidth="1"/>
    <col min="3" max="3" width="9.140625" style="108" hidden="1" customWidth="1"/>
    <col min="4" max="5" width="11.57421875" style="108" customWidth="1"/>
    <col min="6" max="6" width="11.57421875" style="95" customWidth="1"/>
    <col min="7" max="16384" width="10.28125" style="108" customWidth="1"/>
  </cols>
  <sheetData>
    <row r="1" spans="2:6" s="95" customFormat="1" ht="15.75" customHeight="1">
      <c r="B1" s="365" t="s">
        <v>339</v>
      </c>
      <c r="C1" s="365"/>
      <c r="D1" s="365"/>
      <c r="E1" s="365"/>
      <c r="F1" s="365"/>
    </row>
    <row r="2" spans="2:6" s="95" customFormat="1" ht="15.75" customHeight="1">
      <c r="B2" s="354" t="s">
        <v>349</v>
      </c>
      <c r="C2" s="354"/>
      <c r="D2" s="354"/>
      <c r="E2" s="354"/>
      <c r="F2" s="354"/>
    </row>
    <row r="3" spans="2:6" s="95" customFormat="1" ht="15.75" customHeight="1">
      <c r="B3" s="127"/>
      <c r="C3" s="127"/>
      <c r="D3" s="127"/>
      <c r="E3" s="127"/>
      <c r="F3" s="127"/>
    </row>
    <row r="4" spans="2:6" s="95" customFormat="1" ht="15.75">
      <c r="B4" s="389" t="s">
        <v>225</v>
      </c>
      <c r="C4" s="389"/>
      <c r="D4" s="389"/>
      <c r="E4" s="389"/>
      <c r="F4" s="389"/>
    </row>
    <row r="5" spans="2:6" s="95" customFormat="1" ht="15.75">
      <c r="B5" s="390" t="s">
        <v>219</v>
      </c>
      <c r="C5" s="390"/>
      <c r="D5" s="390"/>
      <c r="E5" s="390"/>
      <c r="F5" s="390"/>
    </row>
    <row r="6" spans="2:6" s="95" customFormat="1" ht="16.5" thickBot="1">
      <c r="B6" s="389" t="s">
        <v>220</v>
      </c>
      <c r="C6" s="389"/>
      <c r="D6" s="389"/>
      <c r="E6" s="389"/>
      <c r="F6" s="391"/>
    </row>
    <row r="7" spans="1:6" s="95" customFormat="1" ht="15.75" customHeight="1">
      <c r="A7" s="254"/>
      <c r="B7" s="255"/>
      <c r="C7" s="255"/>
      <c r="D7" s="256"/>
      <c r="E7" s="257"/>
      <c r="F7" s="392" t="s">
        <v>341</v>
      </c>
    </row>
    <row r="8" spans="1:6" s="95" customFormat="1" ht="31.5" customHeight="1">
      <c r="A8" s="258"/>
      <c r="B8" s="96" t="s">
        <v>196</v>
      </c>
      <c r="C8" s="97"/>
      <c r="D8" s="204" t="s">
        <v>223</v>
      </c>
      <c r="E8" s="205" t="s">
        <v>260</v>
      </c>
      <c r="F8" s="393"/>
    </row>
    <row r="9" spans="1:6" s="101" customFormat="1" ht="15.75">
      <c r="A9" s="218" t="s">
        <v>114</v>
      </c>
      <c r="B9" s="113" t="s">
        <v>115</v>
      </c>
      <c r="C9" s="100"/>
      <c r="D9" s="206">
        <v>16806</v>
      </c>
      <c r="E9" s="216">
        <v>12309</v>
      </c>
      <c r="F9" s="259">
        <f>'1. mérleg'!D10</f>
        <v>19665</v>
      </c>
    </row>
    <row r="10" spans="1:6" s="101" customFormat="1" ht="15.75">
      <c r="A10" s="218" t="s">
        <v>128</v>
      </c>
      <c r="B10" s="113" t="s">
        <v>127</v>
      </c>
      <c r="C10" s="100"/>
      <c r="D10" s="207">
        <v>10979</v>
      </c>
      <c r="E10" s="217">
        <v>11208</v>
      </c>
      <c r="F10" s="260">
        <f>'1. mérleg'!D11</f>
        <v>11820</v>
      </c>
    </row>
    <row r="11" spans="1:6" s="101" customFormat="1" ht="15.75">
      <c r="A11" s="218" t="s">
        <v>142</v>
      </c>
      <c r="B11" s="113" t="s">
        <v>143</v>
      </c>
      <c r="C11" s="100"/>
      <c r="D11" s="207">
        <v>1893</v>
      </c>
      <c r="E11" s="217">
        <v>2673</v>
      </c>
      <c r="F11" s="260">
        <f>'1. mérleg'!D12</f>
        <v>2589</v>
      </c>
    </row>
    <row r="12" spans="1:6" s="101" customFormat="1" ht="15.75">
      <c r="A12" s="218" t="s">
        <v>153</v>
      </c>
      <c r="B12" s="114" t="s">
        <v>154</v>
      </c>
      <c r="C12" s="100"/>
      <c r="D12" s="207">
        <v>84</v>
      </c>
      <c r="E12" s="217">
        <v>4388</v>
      </c>
      <c r="F12" s="260">
        <f>'1. mérleg'!D13</f>
        <v>20</v>
      </c>
    </row>
    <row r="13" spans="1:8" s="101" customFormat="1" ht="15.75">
      <c r="A13" s="261"/>
      <c r="B13" s="98"/>
      <c r="C13" s="99"/>
      <c r="D13" s="207"/>
      <c r="E13" s="214"/>
      <c r="F13" s="260"/>
      <c r="H13" s="215"/>
    </row>
    <row r="14" spans="1:6" s="101" customFormat="1" ht="15.75">
      <c r="A14" s="262"/>
      <c r="B14" s="102" t="s">
        <v>221</v>
      </c>
      <c r="C14" s="103">
        <f>SUM(C9:C13)</f>
        <v>0</v>
      </c>
      <c r="D14" s="208">
        <f>SUM(D9:D13)</f>
        <v>29762</v>
      </c>
      <c r="E14" s="208">
        <f>SUM(E9:E13)</f>
        <v>30578</v>
      </c>
      <c r="F14" s="263">
        <f>SUM(F9:F13)</f>
        <v>34094</v>
      </c>
    </row>
    <row r="15" spans="1:6" s="101" customFormat="1" ht="15.75">
      <c r="A15" s="261"/>
      <c r="B15" s="104"/>
      <c r="C15" s="106"/>
      <c r="D15" s="209"/>
      <c r="E15" s="209"/>
      <c r="F15" s="264"/>
    </row>
    <row r="16" spans="1:6" s="101" customFormat="1" ht="15.75">
      <c r="A16" s="218" t="s">
        <v>25</v>
      </c>
      <c r="B16" s="116" t="s">
        <v>201</v>
      </c>
      <c r="C16" s="100"/>
      <c r="D16" s="207">
        <v>9416</v>
      </c>
      <c r="E16" s="217">
        <v>11292</v>
      </c>
      <c r="F16" s="260">
        <f>'1. mérleg'!D23</f>
        <v>10853</v>
      </c>
    </row>
    <row r="17" spans="1:6" s="101" customFormat="1" ht="15.75">
      <c r="A17" s="218" t="s">
        <v>38</v>
      </c>
      <c r="B17" s="81" t="s">
        <v>204</v>
      </c>
      <c r="C17" s="100"/>
      <c r="D17" s="207">
        <v>1915</v>
      </c>
      <c r="E17" s="217">
        <v>2480</v>
      </c>
      <c r="F17" s="260">
        <f>'1. mérleg'!D24</f>
        <v>2602</v>
      </c>
    </row>
    <row r="18" spans="1:6" s="101" customFormat="1" ht="15.75">
      <c r="A18" s="218" t="s">
        <v>40</v>
      </c>
      <c r="B18" s="113" t="s">
        <v>41</v>
      </c>
      <c r="C18" s="100"/>
      <c r="D18" s="207">
        <v>10226</v>
      </c>
      <c r="E18" s="217">
        <v>9499</v>
      </c>
      <c r="F18" s="260">
        <f>'1. mérleg'!D25</f>
        <v>11054</v>
      </c>
    </row>
    <row r="19" spans="1:6" s="101" customFormat="1" ht="15.75">
      <c r="A19" s="218" t="s">
        <v>81</v>
      </c>
      <c r="B19" s="116" t="s">
        <v>205</v>
      </c>
      <c r="C19" s="100"/>
      <c r="D19" s="207">
        <v>720</v>
      </c>
      <c r="E19" s="217">
        <v>497</v>
      </c>
      <c r="F19" s="260">
        <f>'1. mérleg'!D26</f>
        <v>638</v>
      </c>
    </row>
    <row r="20" spans="1:6" s="101" customFormat="1" ht="15.75">
      <c r="A20" s="218" t="s">
        <v>95</v>
      </c>
      <c r="B20" s="116" t="s">
        <v>96</v>
      </c>
      <c r="C20" s="100"/>
      <c r="D20" s="207">
        <v>4690</v>
      </c>
      <c r="E20" s="217">
        <v>4361</v>
      </c>
      <c r="F20" s="260">
        <f>'1. mérleg'!D27</f>
        <v>7889</v>
      </c>
    </row>
    <row r="21" spans="1:6" s="101" customFormat="1" ht="15.75">
      <c r="A21" s="261"/>
      <c r="B21" s="98"/>
      <c r="C21" s="100"/>
      <c r="D21" s="207"/>
      <c r="E21" s="214"/>
      <c r="F21" s="260"/>
    </row>
    <row r="22" spans="1:6" s="101" customFormat="1" ht="15.75">
      <c r="A22" s="262"/>
      <c r="B22" s="102" t="s">
        <v>222</v>
      </c>
      <c r="C22" s="107">
        <f>SUM(C16:C21)</f>
        <v>0</v>
      </c>
      <c r="D22" s="210">
        <f>SUM(D16:D21)</f>
        <v>26967</v>
      </c>
      <c r="E22" s="210">
        <f>SUM(E16:E21)</f>
        <v>28129</v>
      </c>
      <c r="F22" s="265">
        <f>SUM(F16:F21)</f>
        <v>33036</v>
      </c>
    </row>
    <row r="23" spans="1:6" s="101" customFormat="1" ht="15.75">
      <c r="A23" s="261"/>
      <c r="B23" s="104"/>
      <c r="C23" s="105"/>
      <c r="D23" s="211"/>
      <c r="E23" s="209"/>
      <c r="F23" s="266"/>
    </row>
    <row r="24" spans="1:6" s="101" customFormat="1" ht="15.75">
      <c r="A24" s="261"/>
      <c r="B24" s="104"/>
      <c r="C24" s="105"/>
      <c r="D24" s="211"/>
      <c r="E24" s="209"/>
      <c r="F24" s="266"/>
    </row>
    <row r="25" spans="1:6" s="110" customFormat="1" ht="15.75">
      <c r="A25" s="218" t="s">
        <v>159</v>
      </c>
      <c r="B25" s="113" t="s">
        <v>160</v>
      </c>
      <c r="C25" s="111"/>
      <c r="D25" s="212">
        <v>4852</v>
      </c>
      <c r="E25" s="212">
        <v>5401</v>
      </c>
      <c r="F25" s="267">
        <f>'1. mérleg'!D20</f>
        <v>16852</v>
      </c>
    </row>
    <row r="26" spans="1:6" ht="15.75">
      <c r="A26" s="219"/>
      <c r="B26" s="113"/>
      <c r="C26" s="109"/>
      <c r="D26" s="213"/>
      <c r="E26" s="213"/>
      <c r="F26" s="264"/>
    </row>
    <row r="27" spans="1:6" ht="16.5" thickBot="1">
      <c r="A27" s="268"/>
      <c r="B27" s="269" t="s">
        <v>224</v>
      </c>
      <c r="C27" s="270">
        <f>SUM(C25)</f>
        <v>0</v>
      </c>
      <c r="D27" s="271">
        <f>SUM(D25)</f>
        <v>4852</v>
      </c>
      <c r="E27" s="271">
        <f>SUM(E25)</f>
        <v>5401</v>
      </c>
      <c r="F27" s="272">
        <f>SUM(F25)</f>
        <v>16852</v>
      </c>
    </row>
    <row r="28" spans="1:6" ht="15.75">
      <c r="A28" s="109"/>
      <c r="B28" s="112"/>
      <c r="C28" s="109"/>
      <c r="D28" s="109"/>
      <c r="E28" s="109"/>
      <c r="F28" s="112"/>
    </row>
    <row r="29" spans="1:6" ht="15.75">
      <c r="A29" s="387"/>
      <c r="B29" s="387"/>
      <c r="C29" s="109"/>
      <c r="D29" s="109"/>
      <c r="E29" s="109"/>
      <c r="F29" s="112"/>
    </row>
    <row r="30" spans="1:6" ht="15.75">
      <c r="A30" s="81"/>
      <c r="B30" s="113"/>
      <c r="C30" s="109"/>
      <c r="D30" s="109"/>
      <c r="E30" s="109"/>
      <c r="F30" s="112"/>
    </row>
    <row r="31" spans="1:6" ht="15.75">
      <c r="A31" s="81"/>
      <c r="B31" s="113"/>
      <c r="C31" s="109"/>
      <c r="D31" s="109"/>
      <c r="E31" s="109"/>
      <c r="F31" s="112"/>
    </row>
    <row r="32" spans="1:6" ht="15.75">
      <c r="A32" s="81"/>
      <c r="B32" s="113"/>
      <c r="C32" s="109"/>
      <c r="D32" s="109"/>
      <c r="E32" s="109"/>
      <c r="F32" s="112"/>
    </row>
    <row r="33" spans="1:6" ht="15.75">
      <c r="A33" s="81"/>
      <c r="B33" s="114"/>
      <c r="C33" s="109"/>
      <c r="D33" s="109"/>
      <c r="E33" s="109"/>
      <c r="F33" s="112"/>
    </row>
    <row r="34" spans="1:6" ht="15.75">
      <c r="A34" s="77"/>
      <c r="B34" s="77"/>
      <c r="C34" s="109"/>
      <c r="D34" s="109"/>
      <c r="E34" s="109"/>
      <c r="F34" s="112"/>
    </row>
    <row r="35" spans="1:6" ht="15.75">
      <c r="A35" s="81"/>
      <c r="B35" s="81"/>
      <c r="C35" s="109"/>
      <c r="D35" s="109"/>
      <c r="E35" s="109"/>
      <c r="F35" s="112"/>
    </row>
    <row r="36" spans="1:6" ht="15.75">
      <c r="A36" s="81"/>
      <c r="B36" s="113"/>
      <c r="C36" s="109"/>
      <c r="D36" s="109"/>
      <c r="E36" s="109"/>
      <c r="F36" s="112"/>
    </row>
    <row r="37" spans="1:6" ht="15.75">
      <c r="A37" s="81"/>
      <c r="B37" s="113"/>
      <c r="C37" s="109"/>
      <c r="D37" s="109"/>
      <c r="E37" s="109"/>
      <c r="F37" s="112"/>
    </row>
    <row r="38" spans="1:6" ht="15.75">
      <c r="A38" s="77"/>
      <c r="B38" s="113"/>
      <c r="C38" s="109"/>
      <c r="D38" s="109"/>
      <c r="E38" s="109"/>
      <c r="F38" s="112"/>
    </row>
    <row r="39" spans="1:6" ht="15.75">
      <c r="A39" s="77"/>
      <c r="B39" s="113"/>
      <c r="C39" s="109"/>
      <c r="D39" s="109"/>
      <c r="E39" s="109"/>
      <c r="F39" s="112"/>
    </row>
    <row r="40" spans="1:6" ht="15.75">
      <c r="A40" s="81"/>
      <c r="B40" s="113"/>
      <c r="C40" s="109"/>
      <c r="D40" s="109"/>
      <c r="E40" s="109"/>
      <c r="F40" s="112"/>
    </row>
    <row r="41" spans="1:6" ht="15.75">
      <c r="A41" s="77"/>
      <c r="B41" s="77"/>
      <c r="C41" s="109"/>
      <c r="D41" s="109"/>
      <c r="E41" s="109"/>
      <c r="F41" s="112"/>
    </row>
    <row r="42" spans="1:6" ht="15.75">
      <c r="A42" s="388"/>
      <c r="B42" s="388"/>
      <c r="C42" s="109"/>
      <c r="D42" s="109"/>
      <c r="E42" s="109"/>
      <c r="F42" s="112"/>
    </row>
    <row r="43" spans="1:6" ht="15.75">
      <c r="A43" s="81"/>
      <c r="B43" s="116"/>
      <c r="C43" s="109"/>
      <c r="D43" s="109"/>
      <c r="E43" s="109"/>
      <c r="F43" s="112"/>
    </row>
    <row r="44" spans="1:6" ht="15.75">
      <c r="A44" s="81"/>
      <c r="B44" s="81"/>
      <c r="C44" s="109"/>
      <c r="D44" s="109"/>
      <c r="E44" s="109"/>
      <c r="F44" s="112"/>
    </row>
    <row r="45" spans="1:6" ht="15.75">
      <c r="A45" s="81"/>
      <c r="B45" s="113"/>
      <c r="C45" s="109"/>
      <c r="D45" s="109"/>
      <c r="E45" s="109"/>
      <c r="F45" s="112"/>
    </row>
    <row r="46" spans="1:6" ht="15.75">
      <c r="A46" s="81"/>
      <c r="B46" s="116"/>
      <c r="C46" s="109"/>
      <c r="D46" s="109"/>
      <c r="E46" s="109"/>
      <c r="F46" s="112"/>
    </row>
    <row r="47" spans="1:6" ht="15.75">
      <c r="A47" s="81"/>
      <c r="B47" s="116"/>
      <c r="C47" s="109"/>
      <c r="D47" s="109"/>
      <c r="E47" s="109"/>
      <c r="F47" s="112"/>
    </row>
    <row r="48" spans="1:6" ht="15.75">
      <c r="A48" s="115"/>
      <c r="B48" s="117"/>
      <c r="C48" s="109"/>
      <c r="D48" s="109"/>
      <c r="E48" s="109"/>
      <c r="F48" s="112"/>
    </row>
    <row r="49" spans="1:6" ht="15.75">
      <c r="A49" s="113"/>
      <c r="B49" s="116"/>
      <c r="C49" s="109"/>
      <c r="D49" s="109"/>
      <c r="E49" s="109"/>
      <c r="F49" s="112"/>
    </row>
    <row r="50" spans="1:6" ht="15.75">
      <c r="A50" s="113"/>
      <c r="B50" s="116"/>
      <c r="C50" s="109"/>
      <c r="D50" s="109"/>
      <c r="E50" s="109"/>
      <c r="F50" s="112"/>
    </row>
    <row r="51" spans="1:6" ht="15.75">
      <c r="A51" s="81"/>
      <c r="B51" s="81"/>
      <c r="C51" s="109"/>
      <c r="D51" s="109"/>
      <c r="E51" s="109"/>
      <c r="F51" s="112"/>
    </row>
    <row r="52" spans="1:6" ht="15.75">
      <c r="A52" s="81"/>
      <c r="B52" s="81"/>
      <c r="C52" s="109"/>
      <c r="D52" s="109"/>
      <c r="E52" s="109"/>
      <c r="F52" s="112"/>
    </row>
    <row r="53" spans="1:6" ht="15.75">
      <c r="A53" s="77"/>
      <c r="B53" s="81"/>
      <c r="C53" s="109"/>
      <c r="D53" s="109"/>
      <c r="E53" s="109"/>
      <c r="F53" s="112"/>
    </row>
    <row r="54" spans="1:6" ht="15.75">
      <c r="A54" s="81"/>
      <c r="B54" s="81"/>
      <c r="C54" s="109"/>
      <c r="D54" s="109"/>
      <c r="E54" s="109"/>
      <c r="F54" s="112"/>
    </row>
    <row r="55" spans="1:6" ht="15.75">
      <c r="A55" s="109"/>
      <c r="B55" s="81"/>
      <c r="C55" s="109"/>
      <c r="D55" s="109"/>
      <c r="E55" s="109"/>
      <c r="F55" s="112"/>
    </row>
    <row r="56" spans="1:6" ht="15.75">
      <c r="A56" s="109"/>
      <c r="B56" s="112"/>
      <c r="C56" s="109"/>
      <c r="D56" s="109"/>
      <c r="E56" s="109"/>
      <c r="F56" s="112"/>
    </row>
    <row r="57" spans="1:6" ht="15.75">
      <c r="A57" s="109"/>
      <c r="B57" s="112"/>
      <c r="C57" s="109"/>
      <c r="D57" s="109"/>
      <c r="E57" s="109"/>
      <c r="F57" s="112"/>
    </row>
    <row r="58" spans="1:6" ht="15.75">
      <c r="A58" s="109"/>
      <c r="B58" s="112"/>
      <c r="C58" s="109"/>
      <c r="D58" s="109"/>
      <c r="E58" s="109"/>
      <c r="F58" s="112"/>
    </row>
    <row r="59" spans="1:6" ht="15.75">
      <c r="A59" s="109"/>
      <c r="B59" s="112"/>
      <c r="C59" s="109"/>
      <c r="D59" s="109"/>
      <c r="E59" s="109"/>
      <c r="F59" s="112"/>
    </row>
  </sheetData>
  <sheetProtection/>
  <mergeCells count="8">
    <mergeCell ref="A29:B29"/>
    <mergeCell ref="A42:B42"/>
    <mergeCell ref="B1:F1"/>
    <mergeCell ref="B4:F4"/>
    <mergeCell ref="B5:F5"/>
    <mergeCell ref="B6:F6"/>
    <mergeCell ref="F7:F8"/>
    <mergeCell ref="B2:F2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3.7109375" style="0" customWidth="1"/>
    <col min="2" max="2" width="49.57421875" style="0" customWidth="1"/>
    <col min="3" max="3" width="13.57421875" style="0" customWidth="1"/>
    <col min="4" max="4" width="12.140625" style="0" customWidth="1"/>
    <col min="5" max="5" width="12.28125" style="0" customWidth="1"/>
  </cols>
  <sheetData>
    <row r="1" spans="1:5" ht="15.75">
      <c r="A1" s="110"/>
      <c r="B1" s="365" t="s">
        <v>340</v>
      </c>
      <c r="C1" s="365"/>
      <c r="D1" s="365"/>
      <c r="E1" s="365"/>
    </row>
    <row r="2" spans="1:6" ht="15.75">
      <c r="A2" s="110"/>
      <c r="B2" s="354" t="s">
        <v>350</v>
      </c>
      <c r="C2" s="354"/>
      <c r="D2" s="354"/>
      <c r="E2" s="354"/>
      <c r="F2" s="353"/>
    </row>
    <row r="3" spans="1:5" ht="15.75">
      <c r="A3" s="110"/>
      <c r="B3" s="127"/>
      <c r="C3" s="127"/>
      <c r="D3" s="127"/>
      <c r="E3" s="127"/>
    </row>
    <row r="4" spans="1:5" ht="15.75">
      <c r="A4" s="110"/>
      <c r="B4" s="389" t="s">
        <v>225</v>
      </c>
      <c r="C4" s="389"/>
      <c r="D4" s="389"/>
      <c r="E4" s="389"/>
    </row>
    <row r="5" spans="1:5" ht="15.75">
      <c r="A5" s="110"/>
      <c r="B5" s="390" t="s">
        <v>323</v>
      </c>
      <c r="C5" s="390"/>
      <c r="D5" s="390"/>
      <c r="E5" s="390"/>
    </row>
    <row r="6" spans="1:5" ht="15.75">
      <c r="A6" s="110"/>
      <c r="B6" s="390" t="s">
        <v>220</v>
      </c>
      <c r="C6" s="390"/>
      <c r="D6" s="390"/>
      <c r="E6" s="390"/>
    </row>
    <row r="7" spans="1:5" ht="16.5" thickBot="1">
      <c r="A7" s="111"/>
      <c r="B7" s="281"/>
      <c r="C7" s="281"/>
      <c r="D7" s="281"/>
      <c r="E7" s="281"/>
    </row>
    <row r="8" spans="1:5" ht="31.5">
      <c r="A8" s="282"/>
      <c r="B8" s="283" t="s">
        <v>196</v>
      </c>
      <c r="C8" s="283" t="s">
        <v>223</v>
      </c>
      <c r="D8" s="283" t="s">
        <v>260</v>
      </c>
      <c r="E8" s="284" t="s">
        <v>341</v>
      </c>
    </row>
    <row r="9" spans="1:5" ht="15.75">
      <c r="A9" s="218" t="s">
        <v>208</v>
      </c>
      <c r="B9" s="285" t="s">
        <v>209</v>
      </c>
      <c r="C9" s="216">
        <v>0</v>
      </c>
      <c r="D9" s="216">
        <v>0</v>
      </c>
      <c r="E9" s="286">
        <f>'1. mérleg'!D15</f>
        <v>7477</v>
      </c>
    </row>
    <row r="10" spans="1:5" ht="15.75">
      <c r="A10" s="218" t="s">
        <v>149</v>
      </c>
      <c r="B10" s="287" t="s">
        <v>150</v>
      </c>
      <c r="C10" s="217">
        <v>187</v>
      </c>
      <c r="D10" s="217">
        <v>0</v>
      </c>
      <c r="E10" s="288">
        <f>'1. mérleg'!D16</f>
        <v>11155</v>
      </c>
    </row>
    <row r="11" spans="1:5" ht="15.75">
      <c r="A11" s="218" t="s">
        <v>157</v>
      </c>
      <c r="B11" s="287" t="s">
        <v>210</v>
      </c>
      <c r="C11" s="217">
        <v>25</v>
      </c>
      <c r="D11" s="217">
        <v>43</v>
      </c>
      <c r="E11" s="288">
        <f>'1. mérleg'!D17</f>
        <v>200</v>
      </c>
    </row>
    <row r="12" spans="1:5" ht="15.75">
      <c r="A12" s="289"/>
      <c r="B12" s="290"/>
      <c r="C12" s="217"/>
      <c r="D12" s="217"/>
      <c r="E12" s="288"/>
    </row>
    <row r="13" spans="1:5" ht="28.5" customHeight="1">
      <c r="A13" s="291"/>
      <c r="B13" s="292" t="s">
        <v>324</v>
      </c>
      <c r="C13" s="293">
        <f>SUM(C9:C12)</f>
        <v>212</v>
      </c>
      <c r="D13" s="293">
        <f>SUM(D9:D12)</f>
        <v>43</v>
      </c>
      <c r="E13" s="294">
        <f>SUM(E9:E12)</f>
        <v>18832</v>
      </c>
    </row>
    <row r="14" spans="1:5" ht="15.75">
      <c r="A14" s="295"/>
      <c r="B14" s="296"/>
      <c r="C14" s="297"/>
      <c r="D14" s="297"/>
      <c r="E14" s="288"/>
    </row>
    <row r="15" spans="1:5" ht="16.5" customHeight="1">
      <c r="A15" s="221" t="s">
        <v>102</v>
      </c>
      <c r="B15" s="298" t="s">
        <v>103</v>
      </c>
      <c r="C15" s="299">
        <v>127</v>
      </c>
      <c r="D15" s="299">
        <v>0</v>
      </c>
      <c r="E15" s="300">
        <f>'1. mérleg'!D29</f>
        <v>27446</v>
      </c>
    </row>
    <row r="16" spans="1:5" ht="18.75" customHeight="1">
      <c r="A16" s="221" t="s">
        <v>108</v>
      </c>
      <c r="B16" s="298" t="s">
        <v>109</v>
      </c>
      <c r="C16" s="299">
        <v>0</v>
      </c>
      <c r="D16" s="299">
        <v>0</v>
      </c>
      <c r="E16" s="267">
        <f>'1. mérleg'!D30</f>
        <v>295</v>
      </c>
    </row>
    <row r="17" spans="1:5" ht="15.75">
      <c r="A17" s="218" t="s">
        <v>113</v>
      </c>
      <c r="B17" s="301" t="s">
        <v>110</v>
      </c>
      <c r="C17" s="217">
        <v>0</v>
      </c>
      <c r="D17" s="217">
        <v>0</v>
      </c>
      <c r="E17" s="288">
        <f>'1. mérleg'!D31</f>
        <v>152</v>
      </c>
    </row>
    <row r="18" spans="1:5" ht="15.75">
      <c r="A18" s="295"/>
      <c r="B18" s="290"/>
      <c r="C18" s="217"/>
      <c r="D18" s="217"/>
      <c r="E18" s="288"/>
    </row>
    <row r="19" spans="1:5" ht="33.75" customHeight="1">
      <c r="A19" s="302"/>
      <c r="B19" s="292" t="s">
        <v>325</v>
      </c>
      <c r="C19" s="303">
        <f>SUM(C15:C18)</f>
        <v>127</v>
      </c>
      <c r="D19" s="303">
        <f>SUM(D15:D18)</f>
        <v>0</v>
      </c>
      <c r="E19" s="304">
        <f>SUM(E15:E18)</f>
        <v>27893</v>
      </c>
    </row>
    <row r="20" spans="1:5" ht="15.75">
      <c r="A20" s="295"/>
      <c r="B20" s="305"/>
      <c r="C20" s="306"/>
      <c r="D20" s="306"/>
      <c r="E20" s="307"/>
    </row>
    <row r="21" spans="1:5" ht="15.75">
      <c r="A21" s="295"/>
      <c r="B21" s="305"/>
      <c r="C21" s="306"/>
      <c r="D21" s="306"/>
      <c r="E21" s="307"/>
    </row>
    <row r="22" spans="1:5" ht="15.75">
      <c r="A22" s="295"/>
      <c r="B22" s="301"/>
      <c r="C22" s="306"/>
      <c r="D22" s="306"/>
      <c r="E22" s="307"/>
    </row>
    <row r="23" spans="1:5" ht="15.75">
      <c r="A23" s="218" t="s">
        <v>207</v>
      </c>
      <c r="B23" s="301" t="s">
        <v>206</v>
      </c>
      <c r="C23" s="299">
        <v>4073</v>
      </c>
      <c r="D23" s="299">
        <v>0</v>
      </c>
      <c r="E23" s="300">
        <f>'1. mérleg'!D34</f>
        <v>8849</v>
      </c>
    </row>
    <row r="24" spans="1:5" ht="15.75">
      <c r="A24" s="218"/>
      <c r="B24" s="301"/>
      <c r="C24" s="306"/>
      <c r="D24" s="306"/>
      <c r="E24" s="307"/>
    </row>
    <row r="25" spans="1:5" ht="16.5" thickBot="1">
      <c r="A25" s="308"/>
      <c r="B25" s="309" t="s">
        <v>206</v>
      </c>
      <c r="C25" s="310">
        <f>SUM(C23:C24)</f>
        <v>4073</v>
      </c>
      <c r="D25" s="310">
        <f>SUM(D23:D24)</f>
        <v>0</v>
      </c>
      <c r="E25" s="311">
        <f>SUM(E23)</f>
        <v>8849</v>
      </c>
    </row>
    <row r="26" spans="1:5" ht="15.75">
      <c r="A26" s="312"/>
      <c r="B26" s="81"/>
      <c r="C26" s="313"/>
      <c r="D26" s="313"/>
      <c r="E26" s="313"/>
    </row>
  </sheetData>
  <sheetProtection/>
  <mergeCells count="5">
    <mergeCell ref="B1:E1"/>
    <mergeCell ref="B4:E4"/>
    <mergeCell ref="B5:E5"/>
    <mergeCell ref="B6:E6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57421875" style="0" customWidth="1"/>
    <col min="2" max="2" width="14.57421875" style="0" customWidth="1"/>
    <col min="3" max="3" width="12.421875" style="0" customWidth="1"/>
  </cols>
  <sheetData>
    <row r="1" spans="1:3" ht="22.5" customHeight="1">
      <c r="A1" s="354" t="s">
        <v>342</v>
      </c>
      <c r="B1" s="354"/>
      <c r="C1" s="354"/>
    </row>
    <row r="2" spans="1:4" ht="22.5" customHeight="1">
      <c r="A2" s="354" t="s">
        <v>351</v>
      </c>
      <c r="B2" s="354"/>
      <c r="C2" s="354"/>
      <c r="D2" s="353"/>
    </row>
    <row r="3" ht="19.5" customHeight="1"/>
    <row r="4" ht="23.25" customHeight="1"/>
    <row r="5" spans="1:3" ht="15.75">
      <c r="A5" s="366" t="s">
        <v>225</v>
      </c>
      <c r="B5" s="366"/>
      <c r="C5" s="366"/>
    </row>
    <row r="6" spans="1:3" ht="15.75">
      <c r="A6" s="366" t="s">
        <v>326</v>
      </c>
      <c r="B6" s="366"/>
      <c r="C6" s="366"/>
    </row>
    <row r="7" spans="1:3" ht="15.75">
      <c r="A7" s="371" t="s">
        <v>327</v>
      </c>
      <c r="B7" s="371"/>
      <c r="C7" s="371"/>
    </row>
    <row r="8" spans="1:3" ht="16.5" thickBot="1">
      <c r="A8" s="314"/>
      <c r="B8" s="314"/>
      <c r="C8" s="315"/>
    </row>
    <row r="9" spans="1:3" ht="15.75" customHeight="1">
      <c r="A9" s="394" t="s">
        <v>196</v>
      </c>
      <c r="B9" s="368" t="s">
        <v>248</v>
      </c>
      <c r="C9" s="369"/>
    </row>
    <row r="10" spans="1:3" ht="15.75">
      <c r="A10" s="395"/>
      <c r="B10" s="316" t="s">
        <v>17</v>
      </c>
      <c r="C10" s="350" t="s">
        <v>263</v>
      </c>
    </row>
    <row r="11" spans="1:3" ht="15.75">
      <c r="A11" s="317" t="s">
        <v>328</v>
      </c>
      <c r="B11" s="318">
        <v>510</v>
      </c>
      <c r="C11" s="335">
        <v>0</v>
      </c>
    </row>
    <row r="12" spans="1:3" ht="15.75">
      <c r="A12" s="319" t="s">
        <v>329</v>
      </c>
      <c r="B12" s="320">
        <v>18000</v>
      </c>
      <c r="C12" s="351">
        <v>18000</v>
      </c>
    </row>
    <row r="13" spans="1:3" ht="15.75">
      <c r="A13" s="321" t="s">
        <v>330</v>
      </c>
      <c r="B13" s="318">
        <v>0</v>
      </c>
      <c r="C13" s="351">
        <v>9446</v>
      </c>
    </row>
    <row r="14" spans="1:3" ht="15.75">
      <c r="A14" s="322" t="s">
        <v>331</v>
      </c>
      <c r="B14" s="323">
        <v>0</v>
      </c>
      <c r="C14" s="351">
        <v>295</v>
      </c>
    </row>
    <row r="15" spans="1:3" ht="16.5" thickBot="1">
      <c r="A15" s="324" t="s">
        <v>202</v>
      </c>
      <c r="B15" s="325">
        <f>SUM(B11:B14)</f>
        <v>18510</v>
      </c>
      <c r="C15" s="352">
        <f>SUM(C11:C14)</f>
        <v>27741</v>
      </c>
    </row>
    <row r="16" ht="12.75">
      <c r="G16" s="326"/>
    </row>
  </sheetData>
  <sheetProtection/>
  <mergeCells count="7">
    <mergeCell ref="A1:C1"/>
    <mergeCell ref="A5:C5"/>
    <mergeCell ref="A6:C6"/>
    <mergeCell ref="A7:C7"/>
    <mergeCell ref="A9:A10"/>
    <mergeCell ref="B9:C9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2016-04-29T08:18:50Z</cp:lastPrinted>
  <dcterms:created xsi:type="dcterms:W3CDTF">2011-11-25T07:46:57Z</dcterms:created>
  <dcterms:modified xsi:type="dcterms:W3CDTF">2016-04-29T08:19:04Z</dcterms:modified>
  <cp:category/>
  <cp:version/>
  <cp:contentType/>
  <cp:contentStatus/>
</cp:coreProperties>
</file>