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mérleg" sheetId="1" r:id="rId1"/>
    <sheet name="2.bevétel" sheetId="2" r:id="rId2"/>
    <sheet name="3.bevétel jogcím" sheetId="3" r:id="rId3"/>
    <sheet name="4.bev.jogc.fel.sz." sheetId="4" r:id="rId4"/>
    <sheet name="5.kiadás" sheetId="5" r:id="rId5"/>
    <sheet name="6.kiadások jogcím fel. sz" sheetId="6" r:id="rId6"/>
    <sheet name="7.felhalmozás" sheetId="7" r:id="rId7"/>
    <sheet name="8. Táj.adatok műk" sheetId="8" r:id="rId8"/>
    <sheet name="9.Táj.adatok. felh" sheetId="9" r:id="rId9"/>
  </sheets>
  <definedNames>
    <definedName name="Excel_BuiltIn_Print_Area_1_1">'1.mérleg'!$A$3:$B$31</definedName>
    <definedName name="Excel_BuiltIn_Print_Area_2_1">'2.bevétel'!$A$3:$E$58</definedName>
    <definedName name="Excel_BuiltIn_Print_Area_3_1">'5.kiadás'!$A$3:$E$224</definedName>
    <definedName name="_xlnm.Print_Titles" localSheetId="0">'1.mérleg'!$3:$6</definedName>
    <definedName name="_xlnm.Print_Titles" localSheetId="1">'2.bevétel'!$3:$7</definedName>
    <definedName name="_xlnm.Print_Titles" localSheetId="4">'5.kiadás'!$3:$8</definedName>
    <definedName name="_xlnm.Print_Area" localSheetId="0">'1.mérleg'!$A$1:$D$31</definedName>
    <definedName name="_xlnm.Print_Area" localSheetId="1">'2.bevétel'!$A$1:$G$60</definedName>
    <definedName name="_xlnm.Print_Area" localSheetId="4">'5.kiadás'!$A$1:$H$228</definedName>
    <definedName name="_xlnm.Print_Area" localSheetId="6">'7.felhalmozás'!$A$1:$C$12</definedName>
    <definedName name="_xlnm.Print_Area" localSheetId="7">'8. Táj.adatok műk'!$A$1:$C$31</definedName>
    <definedName name="_xlnm.Print_Area" localSheetId="8">'9.Táj.adatok. felh'!$A$1:$C$31</definedName>
  </definedNames>
  <calcPr fullCalcOnLoad="1"/>
</workbook>
</file>

<file path=xl/sharedStrings.xml><?xml version="1.0" encoding="utf-8"?>
<sst xmlns="http://schemas.openxmlformats.org/spreadsheetml/2006/main" count="612" uniqueCount="435">
  <si>
    <t>Megnevezés</t>
  </si>
  <si>
    <t>Intézményi működési bevétel</t>
  </si>
  <si>
    <t>Önkormányzatok sajátos működési bevétele</t>
  </si>
  <si>
    <t>Önkormányzatok költségvetési támogatása</t>
  </si>
  <si>
    <t>Támogatás értékű működési bevétel, működési célú pénzeszköz átvétel</t>
  </si>
  <si>
    <t>Igazgatási szolgáltatási díj</t>
  </si>
  <si>
    <t>Felhalmozási bevételek összesen:</t>
  </si>
  <si>
    <t>Felhalmozási és tőkejellegű bevétel</t>
  </si>
  <si>
    <t>BEVÉTELEK összesen:</t>
  </si>
  <si>
    <t>Működési kiadások összesen:</t>
  </si>
  <si>
    <t>Személyi juttatás</t>
  </si>
  <si>
    <t>Munkaadót terhelő járulékok</t>
  </si>
  <si>
    <t>Dologi kiadás, egyéb folyó kiadás</t>
  </si>
  <si>
    <t>Pénzeszköz átadás</t>
  </si>
  <si>
    <t>Folyósított ellátások</t>
  </si>
  <si>
    <t>Tartalék</t>
  </si>
  <si>
    <t>Felhalmozási kiadások összesen:</t>
  </si>
  <si>
    <t>Intézményi beruházás</t>
  </si>
  <si>
    <t>Felújítási kiadások</t>
  </si>
  <si>
    <t>Egyéb felhalmozási célú kiadás (részvényvásárlás)</t>
  </si>
  <si>
    <t>KIADÁSOK összesen:</t>
  </si>
  <si>
    <t>ÖNKORMÁNYZAT</t>
  </si>
  <si>
    <t xml:space="preserve">Vállalkozási tevékenység-árbevétel </t>
  </si>
  <si>
    <t>Kiszámlázott termékek és szolgáltatások fizetett áfa</t>
  </si>
  <si>
    <t>Államháztartáson kívül továbbszámlázott szolgáltatás</t>
  </si>
  <si>
    <t xml:space="preserve">Kamatbevétel </t>
  </si>
  <si>
    <t>Bérleti és lízingdíj bevételek</t>
  </si>
  <si>
    <t>Önkormányzatok sajátos működési bevételei</t>
  </si>
  <si>
    <t>Helyi adók</t>
  </si>
  <si>
    <t>ebből:</t>
  </si>
  <si>
    <t>Építményadó</t>
  </si>
  <si>
    <t>Iparűzési adó</t>
  </si>
  <si>
    <t>Átengedett központi adók</t>
  </si>
  <si>
    <t>Gépjárműadó</t>
  </si>
  <si>
    <t>SZJA bevétel</t>
  </si>
  <si>
    <t>SZJA helyben maradó része</t>
  </si>
  <si>
    <t>Jövedelemkülönbség mérséklése</t>
  </si>
  <si>
    <t>Falugondnoki szolgáltatás</t>
  </si>
  <si>
    <t>Koncesszióból származó bevétel</t>
  </si>
  <si>
    <t>Támogatásértékű működési bevétel, működési célú pénzeszköz átvétel</t>
  </si>
  <si>
    <t>Működési célú támogatásértékű bevétel elkülönített állami pénzalaptól</t>
  </si>
  <si>
    <t>BEVÉTELEK ÖSSZESEN:</t>
  </si>
  <si>
    <t>Külső személyi juttatások</t>
  </si>
  <si>
    <t>Beruházási kiadások</t>
  </si>
  <si>
    <t>Egyéb gép, berendezés, felszerelés vásárlás</t>
  </si>
  <si>
    <t>Beruházások áfa</t>
  </si>
  <si>
    <t>Felújítások áfa</t>
  </si>
  <si>
    <t>Készletbeszerzés</t>
  </si>
  <si>
    <t>Irodaszer, nyomtatvány beszerzés</t>
  </si>
  <si>
    <t xml:space="preserve">Kisértékű tárgyi eszköz, szellemi termék </t>
  </si>
  <si>
    <t>Egyéb készletbeszerzés</t>
  </si>
  <si>
    <t xml:space="preserve">Szolgáltatások </t>
  </si>
  <si>
    <t>Telefondíj</t>
  </si>
  <si>
    <t>Internet díj</t>
  </si>
  <si>
    <t>Gázenergia - szolgáltatás díjak</t>
  </si>
  <si>
    <t>Villamosenergia - szolgáltatás díjak</t>
  </si>
  <si>
    <t>Víz- és csatornadíjak</t>
  </si>
  <si>
    <t>Karbantartási, kisjavítási szolgáltatások</t>
  </si>
  <si>
    <t>Egyéb üzemeltetési, fenntartási szolgáltatások</t>
  </si>
  <si>
    <t>Államháztartáson kívülre továbbszámlázott belföldi működési szolgáltatás</t>
  </si>
  <si>
    <t>Pénzügyi szolgáltatások, kiadások</t>
  </si>
  <si>
    <t>Különféle dologi kiadások</t>
  </si>
  <si>
    <t>ÁFA</t>
  </si>
  <si>
    <t>Egyéb folyó kiadások</t>
  </si>
  <si>
    <t>Munkáltató által fizetett SZJA</t>
  </si>
  <si>
    <t>Díjak, egyéb befizetések</t>
  </si>
  <si>
    <t>Működési kamatkiadások teljesítése államháztartáson kívülre</t>
  </si>
  <si>
    <t>Támogatásértékű működési kiadás Kistérségnek</t>
  </si>
  <si>
    <t>Működési célú pénzeszköz átadás non-profit szervnek</t>
  </si>
  <si>
    <t xml:space="preserve">Személyi juttatás </t>
  </si>
  <si>
    <t>Egyéb bérrendszer rendszeres személyi juttatása</t>
  </si>
  <si>
    <t>Egyéb bérrendszer étkezési hozzájárulása</t>
  </si>
  <si>
    <t>Alkalmi munkavállalók juttatásai</t>
  </si>
  <si>
    <t>Állományba nem tartozók egyéb juttatásai</t>
  </si>
  <si>
    <t>Hajtó és kenőanyag beszerzés</t>
  </si>
  <si>
    <t>Munkaruha, formaruha, védőruha</t>
  </si>
  <si>
    <t>Anyagbeszerzés</t>
  </si>
  <si>
    <t>Villamosenergia - szolgáltatási díj</t>
  </si>
  <si>
    <t>Víz - és csatornadíj</t>
  </si>
  <si>
    <t>Egyéb üzemeltetési fenntartási szolgáltatások</t>
  </si>
  <si>
    <t>Karbantartási, kisjavítási szolgáltatás</t>
  </si>
  <si>
    <t>Működési célú pénzeszköz átadás nem önkormányzati tulajdonú vállalatnak</t>
  </si>
  <si>
    <t>Közalkalmazottak alapilletménye</t>
  </si>
  <si>
    <t>Közalkalmazottak étkezési hozzájárulása</t>
  </si>
  <si>
    <t>Normatív ápolási díj</t>
  </si>
  <si>
    <t>Nyugdíjjárulék</t>
  </si>
  <si>
    <t>Egyéb ápolási díj</t>
  </si>
  <si>
    <t>Normatív lakásfenntartási támogatás</t>
  </si>
  <si>
    <t>Normatív rendszeres gyermekvédelmi támogatás</t>
  </si>
  <si>
    <t>Egyéb pénzbeli juttatás</t>
  </si>
  <si>
    <t>Pénzbeli átmeneti segélyek</t>
  </si>
  <si>
    <t>Pénzbeli temetési segélyek</t>
  </si>
  <si>
    <t>Bérleti és lízingdíjak</t>
  </si>
  <si>
    <t xml:space="preserve">Munkaadót terhelő járulékok </t>
  </si>
  <si>
    <t>Belföldi kiküldetés</t>
  </si>
  <si>
    <t>KIADÁSOK ÖSSZESEN:</t>
  </si>
  <si>
    <t>Létszámkeret:</t>
  </si>
  <si>
    <t>Intézményi működési bevételek (levonva a felhalmozási áfa visszatérülések, értékesített tárgyi eszközök és immateriális javak áfája)</t>
  </si>
  <si>
    <t>Önkormányzatok költségvetési támogatása és átengedett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</si>
  <si>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</si>
  <si>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</si>
  <si>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</si>
  <si>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</si>
  <si>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</si>
  <si>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</si>
  <si>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</si>
  <si>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</si>
  <si>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Dologi kiadások és egyéb folyó kiadások (levonva az értékesített tárgyi eszközök, immateriális javak utáni áfa 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</si>
  <si>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</si>
  <si>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</si>
  <si>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</si>
  <si>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</si>
  <si>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</si>
  <si>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</si>
  <si>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</si>
  <si>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</si>
  <si>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</si>
  <si>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</si>
  <si>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</si>
  <si>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 xml:space="preserve"> Fejezeti kezelésű előirányzattól kapott bevétel</t>
  </si>
  <si>
    <t>Felhalmozási célú kölcsönök visszatérülése igénybevétele</t>
  </si>
  <si>
    <t>Hosszú lejáratú hitel</t>
  </si>
  <si>
    <t>Helyi önkormányzattól és költségvetési szervtől kapott bevétel</t>
  </si>
  <si>
    <t>Forgalom nélküli bevétel</t>
  </si>
  <si>
    <t>Felhalmozási célú bevételek összesen</t>
  </si>
  <si>
    <t>Beruházási kiadások (áfával együtt)</t>
  </si>
  <si>
    <t>Felújítási kiadások (áfával együtt)</t>
  </si>
  <si>
    <t>Értékesített tárgyi eszközök, immateriális javak utáni áfa befizetés</t>
  </si>
  <si>
    <t>Felhalmozási célú pénzeszköz átadás</t>
  </si>
  <si>
    <t>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</si>
  <si>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</si>
  <si>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</si>
  <si>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</si>
  <si>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</si>
  <si>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BEVÉTELEK összesen</t>
  </si>
  <si>
    <t>KIADÁSOK összesen</t>
  </si>
  <si>
    <t>Részmunkaidőben foglalkoztatott egyéb bérrendszer alá tartozó munkavállaló munkabére</t>
  </si>
  <si>
    <t>Munkaerőpiaci járulék</t>
  </si>
  <si>
    <t xml:space="preserve">Természetbeni egészségbiztosítási járulék </t>
  </si>
  <si>
    <t>Pénzbeni egészségbiztosítási járulék</t>
  </si>
  <si>
    <t>Egyéb különféle dologi kiadások</t>
  </si>
  <si>
    <t>Közalkalmazottak kereset kiegészítése</t>
  </si>
  <si>
    <t>Pótlék, bírság, egyéb sajátos bevételek</t>
  </si>
  <si>
    <t>Bursa Hungarica Önkormányzati Ösztöndíj pályázat</t>
  </si>
  <si>
    <t xml:space="preserve"> </t>
  </si>
  <si>
    <t>Részmunkaidőben foglalkoztatott egyéb bérrendszer alá
 tartozó munkavállaló személyi juttatása</t>
  </si>
  <si>
    <t>Önkormányzati képviselők tiszteletdíjai</t>
  </si>
  <si>
    <t>Szociális hozzájárulási adó 27%</t>
  </si>
  <si>
    <t>Működési célú pénzeszköz átadás mentőállomás építéséhez</t>
  </si>
  <si>
    <t>Állományba nem tartozók egyéb juttatásai ( megbízási díj)</t>
  </si>
  <si>
    <t>Létszám</t>
  </si>
  <si>
    <t xml:space="preserve">Egyéb építmény vásárlása, létesítése </t>
  </si>
  <si>
    <t>Egyéb berendezések, felszerelések felújítása</t>
  </si>
  <si>
    <t>kiemelt előirányzatonként</t>
  </si>
  <si>
    <t>Működési bevételek összesen:</t>
  </si>
  <si>
    <t>Jogcím csoportok</t>
  </si>
  <si>
    <t>Kiemelt előirányzatonk</t>
  </si>
  <si>
    <t xml:space="preserve">Egyéb építmény </t>
  </si>
  <si>
    <t>Polgármester alapilletménye</t>
  </si>
  <si>
    <t>Polgármester étkezési hozzájárulása</t>
  </si>
  <si>
    <t>Polgármester egyéb költségtérítése és hozzájárulás (költségátalány)</t>
  </si>
  <si>
    <t>Természetben nyújtott támogatás</t>
  </si>
  <si>
    <t>Működési hitel igénybevétel</t>
  </si>
  <si>
    <t>Működési hitel visszafizetés</t>
  </si>
  <si>
    <t>Pénzmaradvány igénybevétel</t>
  </si>
  <si>
    <t>A)</t>
  </si>
  <si>
    <t>BEVÉTELEK</t>
  </si>
  <si>
    <t>1.</t>
  </si>
  <si>
    <t>1.2</t>
  </si>
  <si>
    <t>1.3</t>
  </si>
  <si>
    <t>Bevételek összesen:</t>
  </si>
  <si>
    <t>2.</t>
  </si>
  <si>
    <t>2.1</t>
  </si>
  <si>
    <t>2.2</t>
  </si>
  <si>
    <t>3.</t>
  </si>
  <si>
    <t>3.1</t>
  </si>
  <si>
    <t>Szolgáltatás ellenértékének teljesítése</t>
  </si>
  <si>
    <t>3.2</t>
  </si>
  <si>
    <t>Igazgatási szolgáltatások díjbevétele</t>
  </si>
  <si>
    <t>3.3</t>
  </si>
  <si>
    <t>3.5</t>
  </si>
  <si>
    <t>Előző évi pénzmaradvány</t>
  </si>
  <si>
    <t>3.6</t>
  </si>
  <si>
    <t>4.</t>
  </si>
  <si>
    <t>841133 Adó, illeték kiszabása, beszedése, adóellenőrzés</t>
  </si>
  <si>
    <t>4.1</t>
  </si>
  <si>
    <t>4.2</t>
  </si>
  <si>
    <t>Telekadó</t>
  </si>
  <si>
    <t>4.3</t>
  </si>
  <si>
    <t>4.4</t>
  </si>
  <si>
    <t>4.5</t>
  </si>
  <si>
    <t>4.6</t>
  </si>
  <si>
    <t>4.7</t>
  </si>
  <si>
    <t>Pótlékok</t>
  </si>
  <si>
    <t>4.8</t>
  </si>
  <si>
    <t>Egyéb adóbevételek</t>
  </si>
  <si>
    <t>5.</t>
  </si>
  <si>
    <t>841403 Község- és városgazdálkodási szolgáltatások</t>
  </si>
  <si>
    <t>5.1</t>
  </si>
  <si>
    <t>5.2</t>
  </si>
  <si>
    <t>5.3</t>
  </si>
  <si>
    <t>5.4</t>
  </si>
  <si>
    <t>6.</t>
  </si>
  <si>
    <t>841901-9 Önkormányzatok elszámolásai</t>
  </si>
  <si>
    <t>6.1</t>
  </si>
  <si>
    <t>6.1.1</t>
  </si>
  <si>
    <t>6.1.2</t>
  </si>
  <si>
    <t>6.2</t>
  </si>
  <si>
    <t>6.2.1</t>
  </si>
  <si>
    <t>6.2.2</t>
  </si>
  <si>
    <t>6.3</t>
  </si>
  <si>
    <t>6.4</t>
  </si>
  <si>
    <t>6.4.1</t>
  </si>
  <si>
    <t>6.4.2</t>
  </si>
  <si>
    <t>6.5</t>
  </si>
  <si>
    <t>7.</t>
  </si>
  <si>
    <t>7.1</t>
  </si>
  <si>
    <t>7.2</t>
  </si>
  <si>
    <t>8.</t>
  </si>
  <si>
    <t>8.1</t>
  </si>
  <si>
    <t>8.2</t>
  </si>
  <si>
    <t>9.</t>
  </si>
  <si>
    <t>882117 Rendszeres gyermekvédelmi pénzbeli ellátás</t>
  </si>
  <si>
    <t>9.1</t>
  </si>
  <si>
    <t>Működéi célú pénzeszköz átvétel elkül.alapból</t>
  </si>
  <si>
    <t>9.2</t>
  </si>
  <si>
    <t>10.</t>
  </si>
  <si>
    <t>882125 Mozgáskorlátozottak közlekedési támogatása</t>
  </si>
  <si>
    <t>10.1</t>
  </si>
  <si>
    <t>Működési célú támogatásértékű pénzeszköz átvétel</t>
  </si>
  <si>
    <t>10.2</t>
  </si>
  <si>
    <t>11.</t>
  </si>
  <si>
    <t>890441 Rövid időtartamú közfoglalkoztatás</t>
  </si>
  <si>
    <t>11.1</t>
  </si>
  <si>
    <t>Működési célú támogatásért.bevétel elkül.alapból</t>
  </si>
  <si>
    <t>11.2</t>
  </si>
  <si>
    <t>12.</t>
  </si>
  <si>
    <t>890442 Bérpótló juttatásra jogosultak hosszabb időtartamú közfoglalkoztatása</t>
  </si>
  <si>
    <t>12.1</t>
  </si>
  <si>
    <t>12.2</t>
  </si>
  <si>
    <t>13.</t>
  </si>
  <si>
    <t>889928 Falugondnoki szolgálat</t>
  </si>
  <si>
    <t>13.1</t>
  </si>
  <si>
    <t>13.2</t>
  </si>
  <si>
    <t>14.</t>
  </si>
  <si>
    <t>910121 Könyvtári állomány gyarapítása, nyilvántartása</t>
  </si>
  <si>
    <t>14.1</t>
  </si>
  <si>
    <t>14.2</t>
  </si>
  <si>
    <t>841906 Finanszírozási műveletek elszámolása</t>
  </si>
  <si>
    <t>Rövid lejáratú likvid hitel felvétele</t>
  </si>
  <si>
    <t>Önkormányzati jogalkotás 841126</t>
  </si>
  <si>
    <t xml:space="preserve">2013. évi költségvetés kiadási </t>
  </si>
  <si>
    <t>Önkormányzati képviselők egyéb költségtérítése és hozzájárulás (költségátalány)</t>
  </si>
  <si>
    <t>Város és községgazdálkodási szolgáltatás 841403</t>
  </si>
  <si>
    <t>Köztemető fenntartási feladatok 960302</t>
  </si>
  <si>
    <t>Közvilágítási feladatok 841402</t>
  </si>
  <si>
    <t>Épületek felújítása</t>
  </si>
  <si>
    <t>Szellemi termékek vásárlása</t>
  </si>
  <si>
    <t>Szellemi termékek</t>
  </si>
  <si>
    <t>Szellemi termékek áfa</t>
  </si>
  <si>
    <t>Egyéb anyagbeszerzés</t>
  </si>
  <si>
    <t>Egyéb kommunikációs szolgáltatások (honlap karbantartás)</t>
  </si>
  <si>
    <t>Reprezentáció</t>
  </si>
  <si>
    <t>Reklám és propaganda</t>
  </si>
  <si>
    <t>Támogatásértékű működési kiadás önkormányzatoknak (Kővágóörsi Közös Önkormányzati Hivatal)</t>
  </si>
  <si>
    <t>Működési kiadás más önkormányzatnak</t>
  </si>
  <si>
    <t>Működési célú pénzeszköz átadás pedagógiai szakszolgálat</t>
  </si>
  <si>
    <t>Működési célú pénzeszköz átadás orvosi ügyelet működéséhez</t>
  </si>
  <si>
    <t>Szállítási szolgáltatások</t>
  </si>
  <si>
    <t>Háziorvosi alapellátás 862101</t>
  </si>
  <si>
    <t>Ápolási díj alanyi jogon 882115</t>
  </si>
  <si>
    <t>Ápolási díj méltányossági alapon 882116</t>
  </si>
  <si>
    <t>Foglalkoztatást helyettesítő támogatás</t>
  </si>
  <si>
    <t>Lakásfenntartási támogatás normatív alap 882113</t>
  </si>
  <si>
    <t>Rendszeres gyermekvédelmi pénzbeli ellátások 882117</t>
  </si>
  <si>
    <t>Eseti szociális ellátások 882129</t>
  </si>
  <si>
    <t>Átmeneti segély 882122</t>
  </si>
  <si>
    <t>Temetési segély 882123</t>
  </si>
  <si>
    <t>Óvodai nevelés, ellátás 851011</t>
  </si>
  <si>
    <t>Kulturális műsorok, rendezvények, kiállítások 900400</t>
  </si>
  <si>
    <t>Élelmiszer beszerzés</t>
  </si>
  <si>
    <t>Könyvtári szolgáltatások 910121</t>
  </si>
  <si>
    <t>Vegyszerbeszerzés</t>
  </si>
  <si>
    <t>Szociális ösztöndíjak 882129</t>
  </si>
  <si>
    <t>841126 Önkormányzati jogalkotás</t>
  </si>
  <si>
    <t xml:space="preserve">Bérleti és lízingdíjak </t>
  </si>
  <si>
    <t>Egyéb bérleti díjak</t>
  </si>
  <si>
    <t>Önkormányzati hivatal működési támogatása</t>
  </si>
  <si>
    <t>Önkormányzati hivatal működési támogatása 1-4 hó</t>
  </si>
  <si>
    <t xml:space="preserve">Önkormányzati hivatal működési támogatás 5-12 hó </t>
  </si>
  <si>
    <t>Település üzemeltetéshez kapcsolódó feladatellátás támogatása összesen</t>
  </si>
  <si>
    <t>Közvilágítás fenntartásának támogatása</t>
  </si>
  <si>
    <t>Zöldterület gazdálkodással kapcsolatos feladatok</t>
  </si>
  <si>
    <t>6.2.3</t>
  </si>
  <si>
    <t>Köztemető fenntartással kapcsolatos feladatok</t>
  </si>
  <si>
    <t>6.2.4</t>
  </si>
  <si>
    <t>Közutak fenntartásának támogatása</t>
  </si>
  <si>
    <t>6.2.5</t>
  </si>
  <si>
    <t>Beszámítás összege</t>
  </si>
  <si>
    <t>Egyéb kötelező önkormányzati feladatok támogatása</t>
  </si>
  <si>
    <t>Hozzájárulás a pénzbeni szociális ellátásokhoz</t>
  </si>
  <si>
    <t>Települési önkormányzatok szociális feladatainak támogatása</t>
  </si>
  <si>
    <t>Ingatlan értékesítés bevétele</t>
  </si>
  <si>
    <t xml:space="preserve">Működési célú támogatásértékű pénzeszköz átvétel </t>
  </si>
  <si>
    <t xml:space="preserve">Szolgáltatások ellenértéke </t>
  </si>
  <si>
    <t xml:space="preserve">Ingatlan értékesítés </t>
  </si>
  <si>
    <t xml:space="preserve">Támogatás értékű működési bevétel </t>
  </si>
  <si>
    <t>Egyéb sajátos működési bevétel</t>
  </si>
  <si>
    <t>Település üzemeltetéshez kapcsolódó feladatellátás támogatása</t>
  </si>
  <si>
    <t xml:space="preserve">Közvilágítás fenntartásának támogatása </t>
  </si>
  <si>
    <t>Hozzájárulás a pénzbeni szociális feladatokhoz</t>
  </si>
  <si>
    <t xml:space="preserve">2013. évi költségvetés működési célú bevételei és kiadási </t>
  </si>
  <si>
    <t xml:space="preserve">2013. évi költségvetés felhalmozási célú bevételei és kiadási </t>
  </si>
  <si>
    <t xml:space="preserve">2013. évi költségvetés felhalmozási célú kiadási </t>
  </si>
  <si>
    <t>Részmunkaidőben foglalkoztatott közalkalmazott személyi juttatása</t>
  </si>
  <si>
    <t>Részmunkaidőben foglalkoztatott közalkalmazott személyhez kapcsolódó költségtérítés</t>
  </si>
  <si>
    <t>Tüzelőanyag beszerzés</t>
  </si>
  <si>
    <t>Folyóirat beszerzés</t>
  </si>
  <si>
    <t>Iskolai nevelés, ellátás 852011</t>
  </si>
  <si>
    <t>Támogatásértékű működési kiadás önkormányzati költségvetési szervnek (Révfülöp)</t>
  </si>
  <si>
    <t>Támogatásértékű működési kiadás önkormányzati költségvetési szervnek (Badacsonytomaj)</t>
  </si>
  <si>
    <t>Működési célú pénzeszköz átadás belső ellenőrzéshez</t>
  </si>
  <si>
    <t>Működési célú pénzeszköz átadás irodaépület üzemeltetés</t>
  </si>
  <si>
    <t>Működési célú pénzeszköz átadás többletkiadások</t>
  </si>
  <si>
    <t>Működési célú pénzeszköz átadás tagdíj</t>
  </si>
  <si>
    <t>BALATONRENDES KÖZSÉG ÖNKORMÁNYZATA</t>
  </si>
  <si>
    <t>Talajterhelési díj</t>
  </si>
  <si>
    <t>6.4.3.</t>
  </si>
  <si>
    <t>Könyvtári, közművelődési feladatok támogatása</t>
  </si>
  <si>
    <t>900400 Kulturális műsorok, rendezvények, kiállítások</t>
  </si>
  <si>
    <t>Működési célú pénzeszköz átvétel államháztartáson kívülről</t>
  </si>
  <si>
    <t>3.7</t>
  </si>
  <si>
    <t>3.8</t>
  </si>
  <si>
    <t>Koncessziós díjból származó bevétel</t>
  </si>
  <si>
    <t>Kamatbevételek államháztartáson kívülről</t>
  </si>
  <si>
    <t>Államháztartáson kívülre továbbszámlázott bevételek</t>
  </si>
  <si>
    <t>Iparűzési adő</t>
  </si>
  <si>
    <t>Köztemető fenntartásának támogatása</t>
  </si>
  <si>
    <t>BALATONRENDES  KÖZSÉG ÖNKORMÁNYZATA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</si>
  <si>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</si>
  <si>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</si>
  <si>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</si>
  <si>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</si>
  <si>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</si>
  <si>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>Nem lakóingatlan bérbeadása, üzemeltetése</t>
  </si>
  <si>
    <t>Önkormányzati jogalkotás</t>
  </si>
  <si>
    <t>Adó, illeték kiszabása, beszedése, adóellenőrzés</t>
  </si>
  <si>
    <t>Község- és városgazdálkodási szolgáltatások</t>
  </si>
  <si>
    <t>Önkormmányzatok elszámolásai</t>
  </si>
  <si>
    <t>Rendszeres gyermekvédelmi pénzbeli ellátás</t>
  </si>
  <si>
    <t>Bérpótló juttatásra jogosultak hosszabb időtartamú közfoglalkoztatása</t>
  </si>
  <si>
    <t>Közművelődési intézmények, közösségi színterek működtetése</t>
  </si>
  <si>
    <t xml:space="preserve">Összesen: </t>
  </si>
  <si>
    <t>Kulturális műsorok, rendezvények</t>
  </si>
  <si>
    <t>Finanszírozási műveletek elszámolásai</t>
  </si>
  <si>
    <t>Települési hulladék vegyes begyűjtése</t>
  </si>
  <si>
    <t>Óvodai intézményi étkeztetés</t>
  </si>
  <si>
    <t>Zöldterület - kezelés</t>
  </si>
  <si>
    <t>Önkormányzati jogalkotás (1 kód)</t>
  </si>
  <si>
    <t>Önkormányzati jogalkotás (5-ös kód)</t>
  </si>
  <si>
    <t>Önkormányzati jogalkotás (6-os kód)</t>
  </si>
  <si>
    <t>Közvilágítási feladatok</t>
  </si>
  <si>
    <t>Város és községgazdálkodási szolgáltatás</t>
  </si>
  <si>
    <t>Óvodai nevelés, ellátás</t>
  </si>
  <si>
    <t>Háziorvosi ellátás</t>
  </si>
  <si>
    <t>Szociális ösztöndíjak</t>
  </si>
  <si>
    <t>Aktív korúak ellátása</t>
  </si>
  <si>
    <t>Lakásfenntartási támogatás normatív alapon</t>
  </si>
  <si>
    <t>Átmeneti segély</t>
  </si>
  <si>
    <t>Temetési segély</t>
  </si>
  <si>
    <t>Eseti szociális ellátások</t>
  </si>
  <si>
    <t>Közművelődési tevékenységek és támogatásuk</t>
  </si>
  <si>
    <t>Köztemető -fenntartás és működtetés</t>
  </si>
  <si>
    <t>Iskolai nevelés</t>
  </si>
  <si>
    <t>Építmények felújítása</t>
  </si>
  <si>
    <t>felújítások, beruházások kiemelt előirányzatonként</t>
  </si>
  <si>
    <t>3. melléklet az 1 /2013. (III.04.) önkormányzati rendelethez</t>
  </si>
  <si>
    <t>8. melléklet az 1/2013. (III.04) önkormányzati rendelethez</t>
  </si>
  <si>
    <t>9. melléklet az 1/2013. (III.04) önkormányzati rendelethez</t>
  </si>
  <si>
    <t>2. melléklet az 1/2013. (III.04.) önkormányzati rendelethez</t>
  </si>
  <si>
    <t>4.melléklet az 1/2013. (III.04.) önkormányzati rendelethez</t>
  </si>
  <si>
    <t>5. melléklet az 1/2013. (III.04.) önkormányzati rendelethez</t>
  </si>
  <si>
    <t>6. melléklet az 1/2013. (III.04.) önkormányzati rendelethez</t>
  </si>
  <si>
    <t>7. melléklet az 1/2013. (III.04.) önkormányzati rendelethez</t>
  </si>
  <si>
    <t>1. melléklet az 1/2013. (III. 04.) önkormányzati rendelethez</t>
  </si>
  <si>
    <t>370000 Szennyvíz gyűjtése, tisztítása,elhelyezése</t>
  </si>
  <si>
    <t>1.4</t>
  </si>
  <si>
    <t>Államháztartáson kívüli felhalmozási célú pénzeszközátvétel háztartásoktól</t>
  </si>
  <si>
    <t>Államháztartáson kívülről számrazó egyéb kamat</t>
  </si>
  <si>
    <t>Előirányzat
(ezer Ft)</t>
  </si>
  <si>
    <t>Eredeti</t>
  </si>
  <si>
    <t>Módosított</t>
  </si>
  <si>
    <t>381103 Települési hulladék begyűjtése</t>
  </si>
  <si>
    <t>Egyéb bevételek</t>
  </si>
  <si>
    <t>Települési hulladék begyűjtése 381103</t>
  </si>
  <si>
    <t>3.9</t>
  </si>
  <si>
    <t>3.10</t>
  </si>
  <si>
    <t>Államháztartáson kívülről nyújtott  egyéb saját bevétel</t>
  </si>
  <si>
    <t>Államháztartáson kívülre továbbszámlázott belföldi szolgáltatás</t>
  </si>
  <si>
    <t>Közalkalmazottak egyéb juttatása</t>
  </si>
  <si>
    <t>Egészségügyi hozzájárulás</t>
  </si>
  <si>
    <t>Gyógyszerbeszerzés</t>
  </si>
  <si>
    <t>5.5</t>
  </si>
  <si>
    <t>Egyéb saját bevétel</t>
  </si>
  <si>
    <t>6.4.4</t>
  </si>
  <si>
    <t>6.4.5</t>
  </si>
  <si>
    <t>Szerkezetátalakítási tartalék</t>
  </si>
  <si>
    <t>Egyes jövedelempótló támogatások</t>
  </si>
  <si>
    <t>Közfoglalkoztatás 890442</t>
  </si>
  <si>
    <t>Aktív korúak ellátása 882111</t>
  </si>
  <si>
    <t>Szociális hozzájárulási adó</t>
  </si>
  <si>
    <t>Víz és csatornadíjak</t>
  </si>
  <si>
    <t>6.4.6</t>
  </si>
  <si>
    <t>Központosított működési célú előirányzatok</t>
  </si>
  <si>
    <t>6.4.7</t>
  </si>
  <si>
    <t>Egyéb működési célú központi támogatás</t>
  </si>
  <si>
    <t>Átfutó bevételek</t>
  </si>
  <si>
    <t>Bevételek mindösszesen:</t>
  </si>
  <si>
    <t>Átfutó kiadások</t>
  </si>
  <si>
    <t>Kiadások mindösszesen:</t>
  </si>
  <si>
    <t xml:space="preserve">2013. I. félévi költségvetés összevont mérlege </t>
  </si>
  <si>
    <t xml:space="preserve">2013. I.fékévi költségvetés bevételi előirányzatai </t>
  </si>
  <si>
    <t>2013. I.félévi BEVÉTELEK feladatonkénti  bontása</t>
  </si>
  <si>
    <t>Szennyvíz gyűjtése, tisztítása,elhelyezése</t>
  </si>
  <si>
    <t>2013. I.félévi KIADÁSOK feladatonkénti  bontása</t>
  </si>
  <si>
    <t>Közfoglalkoztatás</t>
  </si>
  <si>
    <t>1. melléklet a 11/2013. (X. 01.)  önkormányzati rendelethez</t>
  </si>
  <si>
    <t>2. melléklet  a 11/2013. (X. 01.)  önkormányzati rendelethez</t>
  </si>
  <si>
    <t>3. melléklet  a 11/2013. (X. 01.)  önkormányzati rendelethez</t>
  </si>
  <si>
    <t>4.melléklet  a 11/2013. (X. 01.)  önkormányzati rendelethez</t>
  </si>
  <si>
    <t>5. melléklet  a 11/2013. (X. 01.)  önkormányzati rendelethez</t>
  </si>
  <si>
    <t>6. melléklet  a 11/2013. (X. 01.)  önkormányzati rendelethez</t>
  </si>
  <si>
    <t>7. melléklet  a 11/2013. (X. 01.)  önkormányzati rendelethez</t>
  </si>
  <si>
    <t>8. melléklet  a 11/2013. (X. 01.)  önkormányzati rendelethez</t>
  </si>
  <si>
    <t>9. melléklet  a 11/2013. (X. 01.) 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</si>
</sst>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9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19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9"/>
      <name val="Times New Roman"/>
      <family val="1"/>
    </font>
    <font>
      <sz val="10"/>
      <color indexed="2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20"/>
      <name val="Times New Roman"/>
      <family val="1"/>
    </font>
    <font>
      <b/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3" fontId="22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24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0" fontId="22" fillId="0" borderId="10" xfId="0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0" fontId="22" fillId="0" borderId="11" xfId="0" applyFont="1" applyBorder="1" applyAlignment="1">
      <alignment horizontal="justify"/>
    </xf>
    <xf numFmtId="3" fontId="18" fillId="0" borderId="0" xfId="0" applyNumberFormat="1" applyFont="1" applyAlignment="1">
      <alignment/>
    </xf>
    <xf numFmtId="3" fontId="22" fillId="0" borderId="12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19" fillId="0" borderId="16" xfId="0" applyFont="1" applyBorder="1" applyAlignment="1">
      <alignment horizontal="justify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3" fontId="20" fillId="0" borderId="14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/>
    </xf>
    <xf numFmtId="0" fontId="20" fillId="0" borderId="17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0" fontId="18" fillId="0" borderId="18" xfId="0" applyFont="1" applyFill="1" applyBorder="1" applyAlignment="1">
      <alignment horizontal="left"/>
    </xf>
    <xf numFmtId="3" fontId="18" fillId="0" borderId="18" xfId="0" applyNumberFormat="1" applyFont="1" applyBorder="1" applyAlignment="1">
      <alignment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8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left" wrapText="1"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/>
    </xf>
    <xf numFmtId="49" fontId="41" fillId="0" borderId="0" xfId="0" applyNumberFormat="1" applyFont="1" applyFill="1" applyAlignment="1">
      <alignment horizontal="left"/>
    </xf>
    <xf numFmtId="165" fontId="41" fillId="0" borderId="0" xfId="0" applyNumberFormat="1" applyFont="1" applyFill="1" applyAlignment="1">
      <alignment horizontal="right"/>
    </xf>
    <xf numFmtId="165" fontId="39" fillId="0" borderId="0" xfId="0" applyNumberFormat="1" applyFont="1" applyFill="1" applyAlignment="1">
      <alignment horizontal="right"/>
    </xf>
    <xf numFmtId="165" fontId="39" fillId="0" borderId="0" xfId="0" applyNumberFormat="1" applyFont="1" applyFill="1" applyAlignment="1">
      <alignment/>
    </xf>
    <xf numFmtId="0" fontId="39" fillId="0" borderId="0" xfId="0" applyFont="1" applyFill="1" applyAlignment="1">
      <alignment horizontal="left" wrapText="1"/>
    </xf>
    <xf numFmtId="0" fontId="43" fillId="0" borderId="0" xfId="0" applyFont="1" applyFill="1" applyAlignment="1">
      <alignment/>
    </xf>
    <xf numFmtId="165" fontId="43" fillId="0" borderId="0" xfId="0" applyNumberFormat="1" applyFont="1" applyFill="1" applyAlignment="1">
      <alignment/>
    </xf>
    <xf numFmtId="0" fontId="43" fillId="0" borderId="0" xfId="0" applyFont="1" applyFill="1" applyAlignment="1">
      <alignment wrapText="1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165" fontId="40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165" fontId="39" fillId="0" borderId="0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38" fillId="0" borderId="0" xfId="0" applyFont="1" applyFill="1" applyAlignment="1">
      <alignment/>
    </xf>
    <xf numFmtId="165" fontId="44" fillId="0" borderId="0" xfId="0" applyNumberFormat="1" applyFont="1" applyFill="1" applyAlignment="1">
      <alignment/>
    </xf>
    <xf numFmtId="165" fontId="41" fillId="0" borderId="0" xfId="0" applyNumberFormat="1" applyFont="1" applyFill="1" applyAlignment="1">
      <alignment/>
    </xf>
    <xf numFmtId="0" fontId="41" fillId="0" borderId="10" xfId="0" applyFont="1" applyFill="1" applyBorder="1" applyAlignment="1">
      <alignment horizontal="left"/>
    </xf>
    <xf numFmtId="165" fontId="41" fillId="0" borderId="1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left"/>
    </xf>
    <xf numFmtId="165" fontId="46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165" fontId="38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" fontId="35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0" fontId="38" fillId="0" borderId="18" xfId="0" applyFont="1" applyFill="1" applyBorder="1" applyAlignment="1">
      <alignment/>
    </xf>
    <xf numFmtId="0" fontId="38" fillId="0" borderId="18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/>
    </xf>
    <xf numFmtId="3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/>
    </xf>
    <xf numFmtId="49" fontId="40" fillId="0" borderId="0" xfId="0" applyNumberFormat="1" applyFont="1" applyFill="1" applyAlignment="1">
      <alignment horizontal="left"/>
    </xf>
    <xf numFmtId="3" fontId="40" fillId="0" borderId="0" xfId="0" applyNumberFormat="1" applyFont="1" applyFill="1" applyBorder="1" applyAlignment="1">
      <alignment/>
    </xf>
    <xf numFmtId="0" fontId="40" fillId="0" borderId="18" xfId="0" applyFont="1" applyFill="1" applyBorder="1" applyAlignment="1">
      <alignment horizontal="left"/>
    </xf>
    <xf numFmtId="3" fontId="40" fillId="0" borderId="18" xfId="0" applyNumberFormat="1" applyFont="1" applyFill="1" applyBorder="1" applyAlignment="1">
      <alignment/>
    </xf>
    <xf numFmtId="0" fontId="38" fillId="0" borderId="0" xfId="0" applyFont="1" applyFill="1" applyAlignment="1">
      <alignment horizontal="left"/>
    </xf>
    <xf numFmtId="3" fontId="38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/>
    </xf>
    <xf numFmtId="3" fontId="20" fillId="0" borderId="14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21" xfId="0" applyFont="1" applyBorder="1" applyAlignment="1">
      <alignment/>
    </xf>
    <xf numFmtId="0" fontId="20" fillId="0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2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wrapText="1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right" vertical="center"/>
    </xf>
    <xf numFmtId="0" fontId="41" fillId="0" borderId="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 wrapText="1"/>
    </xf>
    <xf numFmtId="0" fontId="42" fillId="0" borderId="23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F3" sqref="F3"/>
    </sheetView>
  </sheetViews>
  <sheetFormatPr defaultColWidth="9.140625" defaultRowHeight="12.75"/>
  <cols>
    <col min="1" max="1" width="2.00390625" style="1" customWidth="1"/>
    <col min="2" max="2" width="62.28125" style="1" bestFit="1" customWidth="1"/>
    <col min="3" max="3" width="12.57421875" style="1" customWidth="1"/>
    <col min="4" max="4" width="12.57421875" style="14" customWidth="1"/>
    <col min="5" max="16384" width="9.140625" style="1" customWidth="1"/>
  </cols>
  <sheetData>
    <row r="1" spans="1:3" ht="15.75">
      <c r="A1" s="179" t="s">
        <v>426</v>
      </c>
      <c r="B1" s="179"/>
      <c r="C1" s="179"/>
    </row>
    <row r="2" spans="1:11" ht="25.5" customHeight="1">
      <c r="A2" s="179" t="s">
        <v>384</v>
      </c>
      <c r="B2" s="179"/>
      <c r="C2" s="179"/>
      <c r="D2" s="168"/>
      <c r="E2" s="79"/>
      <c r="F2" s="79"/>
      <c r="G2" s="79"/>
      <c r="H2" s="79"/>
      <c r="I2" s="79"/>
      <c r="J2" s="79"/>
      <c r="K2" s="79"/>
    </row>
    <row r="3" spans="1:4" ht="30" customHeight="1">
      <c r="A3" s="181" t="s">
        <v>325</v>
      </c>
      <c r="B3" s="181"/>
      <c r="C3" s="181"/>
      <c r="D3" s="151"/>
    </row>
    <row r="4" spans="1:4" ht="30" customHeight="1">
      <c r="A4" s="181" t="s">
        <v>420</v>
      </c>
      <c r="B4" s="181"/>
      <c r="C4" s="181"/>
      <c r="D4" s="151"/>
    </row>
    <row r="5" spans="1:4" ht="30" customHeight="1" thickBot="1">
      <c r="A5" s="180"/>
      <c r="B5" s="180"/>
      <c r="C5" s="180"/>
      <c r="D5" s="180"/>
    </row>
    <row r="6" spans="1:4" s="3" customFormat="1" ht="36.75" customHeight="1">
      <c r="A6" s="174" t="s">
        <v>0</v>
      </c>
      <c r="B6" s="174"/>
      <c r="C6" s="177" t="s">
        <v>389</v>
      </c>
      <c r="D6" s="178"/>
    </row>
    <row r="7" spans="1:4" ht="34.5" customHeight="1">
      <c r="A7" s="174"/>
      <c r="B7" s="174"/>
      <c r="C7" s="110" t="s">
        <v>390</v>
      </c>
      <c r="D7" s="110" t="s">
        <v>391</v>
      </c>
    </row>
    <row r="8" spans="1:4" ht="34.5" customHeight="1">
      <c r="A8" s="175" t="s">
        <v>154</v>
      </c>
      <c r="B8" s="176"/>
      <c r="C8" s="73">
        <f>SUM(C9:C14)</f>
        <v>28916</v>
      </c>
      <c r="D8" s="169">
        <f>SUM(D9:D14)</f>
        <v>29539</v>
      </c>
    </row>
    <row r="9" spans="1:4" ht="15.75">
      <c r="A9" s="5"/>
      <c r="B9" s="6" t="s">
        <v>1</v>
      </c>
      <c r="C9" s="67">
        <v>3750</v>
      </c>
      <c r="D9" s="67">
        <v>4034</v>
      </c>
    </row>
    <row r="10" spans="1:4" ht="15.75">
      <c r="A10" s="5"/>
      <c r="B10" s="6" t="s">
        <v>2</v>
      </c>
      <c r="C10" s="67">
        <v>9730</v>
      </c>
      <c r="D10" s="67">
        <v>9730</v>
      </c>
    </row>
    <row r="11" spans="1:4" ht="15.75">
      <c r="A11" s="5"/>
      <c r="B11" s="6" t="s">
        <v>3</v>
      </c>
      <c r="C11" s="67">
        <v>8790</v>
      </c>
      <c r="D11" s="67">
        <v>9575</v>
      </c>
    </row>
    <row r="12" spans="1:4" ht="15.75">
      <c r="A12" s="5"/>
      <c r="B12" s="7" t="s">
        <v>4</v>
      </c>
      <c r="C12" s="67">
        <v>1071</v>
      </c>
      <c r="D12" s="67">
        <v>1071</v>
      </c>
    </row>
    <row r="13" spans="1:4" ht="15.75">
      <c r="A13" s="5"/>
      <c r="B13" s="7" t="s">
        <v>162</v>
      </c>
      <c r="C13" s="67">
        <v>2500</v>
      </c>
      <c r="D13" s="67">
        <v>2500</v>
      </c>
    </row>
    <row r="14" spans="1:4" ht="15.75">
      <c r="A14" s="5"/>
      <c r="B14" s="7" t="s">
        <v>164</v>
      </c>
      <c r="C14" s="67">
        <v>3075</v>
      </c>
      <c r="D14" s="67">
        <v>2629</v>
      </c>
    </row>
    <row r="15" spans="1:4" ht="30" customHeight="1">
      <c r="A15" s="4" t="s">
        <v>6</v>
      </c>
      <c r="B15" s="8"/>
      <c r="C15" s="68">
        <f>SUM(C16)</f>
        <v>300</v>
      </c>
      <c r="D15" s="68">
        <f>SUM(D16)</f>
        <v>300</v>
      </c>
    </row>
    <row r="16" spans="1:4" ht="15.75" customHeight="1">
      <c r="A16" s="4"/>
      <c r="B16" s="6" t="s">
        <v>7</v>
      </c>
      <c r="C16" s="64">
        <v>300</v>
      </c>
      <c r="D16" s="67">
        <v>300</v>
      </c>
    </row>
    <row r="17" spans="1:4" ht="15.75" customHeight="1">
      <c r="A17" s="4" t="s">
        <v>416</v>
      </c>
      <c r="B17" s="6"/>
      <c r="C17" s="65">
        <v>0</v>
      </c>
      <c r="D17" s="68">
        <v>0</v>
      </c>
    </row>
    <row r="18" spans="1:4" ht="30" customHeight="1">
      <c r="A18" s="9" t="s">
        <v>8</v>
      </c>
      <c r="B18" s="9"/>
      <c r="C18" s="66">
        <f>SUM(C8+C15)</f>
        <v>29216</v>
      </c>
      <c r="D18" s="170">
        <f>SUM(D8+D15+D17)</f>
        <v>29839</v>
      </c>
    </row>
    <row r="19" spans="1:4" ht="30" customHeight="1">
      <c r="A19" s="10" t="s">
        <v>9</v>
      </c>
      <c r="B19" s="11"/>
      <c r="C19" s="63">
        <f>SUM(C20:C26)</f>
        <v>28706</v>
      </c>
      <c r="D19" s="171">
        <f>SUM(D20:D26)</f>
        <v>29202</v>
      </c>
    </row>
    <row r="20" spans="1:4" ht="15.75">
      <c r="A20" s="5"/>
      <c r="B20" s="12" t="s">
        <v>10</v>
      </c>
      <c r="C20" s="67">
        <v>8020</v>
      </c>
      <c r="D20" s="67">
        <v>9175</v>
      </c>
    </row>
    <row r="21" spans="1:4" ht="15.75">
      <c r="A21" s="5"/>
      <c r="B21" s="5" t="s">
        <v>11</v>
      </c>
      <c r="C21" s="67">
        <v>1630</v>
      </c>
      <c r="D21" s="67">
        <v>1630</v>
      </c>
    </row>
    <row r="22" spans="1:4" ht="15.75">
      <c r="A22" s="5"/>
      <c r="B22" s="6" t="s">
        <v>12</v>
      </c>
      <c r="C22" s="67">
        <v>8771</v>
      </c>
      <c r="D22" s="67">
        <v>9316</v>
      </c>
    </row>
    <row r="23" spans="1:4" ht="15.75">
      <c r="A23" s="5"/>
      <c r="B23" s="12" t="s">
        <v>13</v>
      </c>
      <c r="C23" s="67">
        <v>6615</v>
      </c>
      <c r="D23" s="67">
        <v>5411</v>
      </c>
    </row>
    <row r="24" spans="1:4" ht="15.75">
      <c r="A24" s="5"/>
      <c r="B24" s="12" t="s">
        <v>14</v>
      </c>
      <c r="C24" s="67">
        <v>1170</v>
      </c>
      <c r="D24" s="67">
        <v>1170</v>
      </c>
    </row>
    <row r="25" spans="1:4" ht="15.75">
      <c r="A25" s="5"/>
      <c r="B25" s="12" t="s">
        <v>163</v>
      </c>
      <c r="C25" s="67">
        <v>2500</v>
      </c>
      <c r="D25" s="67">
        <v>2500</v>
      </c>
    </row>
    <row r="26" spans="1:4" ht="15.75">
      <c r="A26" s="5"/>
      <c r="B26" s="12" t="s">
        <v>15</v>
      </c>
      <c r="C26" s="67">
        <v>0</v>
      </c>
      <c r="D26" s="67">
        <v>0</v>
      </c>
    </row>
    <row r="27" spans="1:4" ht="30" customHeight="1">
      <c r="A27" s="10" t="s">
        <v>16</v>
      </c>
      <c r="B27" s="11"/>
      <c r="C27" s="65">
        <f>SUM(C28:C29)</f>
        <v>510</v>
      </c>
      <c r="D27" s="68">
        <f>SUM(D28:D29)</f>
        <v>637</v>
      </c>
    </row>
    <row r="28" spans="1:4" ht="15.75">
      <c r="A28" s="5"/>
      <c r="B28" s="5" t="s">
        <v>17</v>
      </c>
      <c r="C28" s="64">
        <v>0</v>
      </c>
      <c r="D28" s="67">
        <v>127</v>
      </c>
    </row>
    <row r="29" spans="1:4" ht="15.75">
      <c r="A29" s="5"/>
      <c r="B29" s="5" t="s">
        <v>18</v>
      </c>
      <c r="C29" s="64">
        <v>510</v>
      </c>
      <c r="D29" s="67">
        <v>510</v>
      </c>
    </row>
    <row r="30" spans="1:4" ht="15.75">
      <c r="A30" s="4" t="s">
        <v>418</v>
      </c>
      <c r="B30" s="4"/>
      <c r="C30" s="65">
        <v>0</v>
      </c>
      <c r="D30" s="68">
        <v>0</v>
      </c>
    </row>
    <row r="31" spans="1:4" ht="30" customHeight="1">
      <c r="A31" s="9" t="s">
        <v>20</v>
      </c>
      <c r="B31" s="9"/>
      <c r="C31" s="66">
        <f>SUM(C19+C27+C30)</f>
        <v>29216</v>
      </c>
      <c r="D31" s="170">
        <f>SUM(D19+D27+D30)</f>
        <v>29839</v>
      </c>
    </row>
    <row r="32" ht="30" customHeight="1"/>
  </sheetData>
  <sheetProtection selectLockedCells="1" selectUnlockedCells="1"/>
  <mergeCells count="8">
    <mergeCell ref="A6:B7"/>
    <mergeCell ref="A8:B8"/>
    <mergeCell ref="C6:D6"/>
    <mergeCell ref="A1:C1"/>
    <mergeCell ref="A2:C2"/>
    <mergeCell ref="A5:D5"/>
    <mergeCell ref="A3:C3"/>
    <mergeCell ref="A4:C4"/>
  </mergeCells>
  <printOptions headings="1" horizontalCentered="1"/>
  <pageMargins left="0.15763888888888888" right="0.15763888888888888" top="0.2361111111111111" bottom="0.7875" header="0.5118055555555555" footer="0.511805555555555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view="pageBreakPreview" zoomScaleSheetLayoutView="100" workbookViewId="0" topLeftCell="A1">
      <selection activeCell="A1" sqref="A1:F1"/>
    </sheetView>
  </sheetViews>
  <sheetFormatPr defaultColWidth="9.140625" defaultRowHeight="12.75"/>
  <cols>
    <col min="1" max="1" width="2.00390625" style="1" customWidth="1"/>
    <col min="2" max="2" width="4.28125" style="13" customWidth="1"/>
    <col min="3" max="4" width="7.140625" style="13" customWidth="1"/>
    <col min="5" max="5" width="40.421875" style="13" customWidth="1"/>
    <col min="6" max="6" width="16.140625" style="14" customWidth="1"/>
    <col min="7" max="7" width="15.7109375" style="14" customWidth="1"/>
    <col min="8" max="16384" width="9.140625" style="1" customWidth="1"/>
  </cols>
  <sheetData>
    <row r="1" spans="1:6" ht="15.75">
      <c r="A1" s="182" t="s">
        <v>427</v>
      </c>
      <c r="B1" s="182"/>
      <c r="C1" s="182"/>
      <c r="D1" s="182"/>
      <c r="E1" s="182"/>
      <c r="F1" s="182"/>
    </row>
    <row r="2" spans="1:6" ht="28.5" customHeight="1">
      <c r="A2" s="182" t="s">
        <v>379</v>
      </c>
      <c r="B2" s="182"/>
      <c r="C2" s="182"/>
      <c r="D2" s="182"/>
      <c r="E2" s="182"/>
      <c r="F2" s="182"/>
    </row>
    <row r="3" spans="1:7" ht="18" customHeight="1">
      <c r="A3" s="181" t="s">
        <v>325</v>
      </c>
      <c r="B3" s="181"/>
      <c r="C3" s="181"/>
      <c r="D3" s="181"/>
      <c r="E3" s="181"/>
      <c r="F3" s="181"/>
      <c r="G3" s="151"/>
    </row>
    <row r="4" spans="1:7" ht="15.75">
      <c r="A4" s="181" t="s">
        <v>421</v>
      </c>
      <c r="B4" s="181"/>
      <c r="C4" s="181"/>
      <c r="D4" s="181"/>
      <c r="E4" s="181"/>
      <c r="F4" s="181"/>
      <c r="G4" s="151"/>
    </row>
    <row r="5" spans="1:7" ht="15.75">
      <c r="A5" s="181" t="s">
        <v>153</v>
      </c>
      <c r="B5" s="181"/>
      <c r="C5" s="181"/>
      <c r="D5" s="181"/>
      <c r="E5" s="181"/>
      <c r="F5" s="181"/>
      <c r="G5" s="151"/>
    </row>
    <row r="6" spans="1:7" ht="16.5" thickBot="1">
      <c r="A6" s="2"/>
      <c r="B6" s="2"/>
      <c r="C6" s="2"/>
      <c r="D6" s="2"/>
      <c r="E6" s="2"/>
      <c r="F6" s="99"/>
      <c r="G6" s="151"/>
    </row>
    <row r="7" spans="1:7" ht="34.5" customHeight="1">
      <c r="A7" s="189" t="s">
        <v>155</v>
      </c>
      <c r="B7" s="190"/>
      <c r="C7" s="190"/>
      <c r="D7" s="190"/>
      <c r="E7" s="191"/>
      <c r="F7" s="177" t="s">
        <v>389</v>
      </c>
      <c r="G7" s="193"/>
    </row>
    <row r="8" spans="1:7" s="15" customFormat="1" ht="34.5" customHeight="1">
      <c r="A8" s="172"/>
      <c r="B8" s="173"/>
      <c r="C8" s="173"/>
      <c r="D8" s="173"/>
      <c r="E8" s="192"/>
      <c r="F8" s="110" t="s">
        <v>390</v>
      </c>
      <c r="G8" s="110" t="s">
        <v>391</v>
      </c>
    </row>
    <row r="9" spans="1:5" ht="15.75">
      <c r="A9" s="184" t="s">
        <v>21</v>
      </c>
      <c r="B9" s="184"/>
      <c r="C9" s="184"/>
      <c r="D9" s="184"/>
      <c r="E9" s="16"/>
    </row>
    <row r="10" spans="1:7" s="14" customFormat="1" ht="24.75" customHeight="1">
      <c r="A10" s="17"/>
      <c r="B10" s="18" t="s">
        <v>1</v>
      </c>
      <c r="C10" s="18"/>
      <c r="D10" s="19"/>
      <c r="E10" s="19"/>
      <c r="F10" s="20">
        <f>SUM(F11+F14+F15+F16+F17+F19+F20+F21+F22+F23)</f>
        <v>9325</v>
      </c>
      <c r="G10" s="20">
        <f>SUM(G11+G14+G15+G16+G17+G19+G20+G21+G22+G23+G18)</f>
        <v>9163</v>
      </c>
    </row>
    <row r="11" spans="1:7" s="14" customFormat="1" ht="15.75">
      <c r="A11" s="17"/>
      <c r="B11" s="22"/>
      <c r="C11" s="23" t="s">
        <v>22</v>
      </c>
      <c r="D11" s="24"/>
      <c r="E11" s="24"/>
      <c r="F11" s="25">
        <f>SUM(F12:F13)</f>
        <v>0</v>
      </c>
      <c r="G11" s="25">
        <f>SUM(G12:G13)</f>
        <v>0</v>
      </c>
    </row>
    <row r="12" spans="1:7" s="14" customFormat="1" ht="15.75">
      <c r="A12" s="17"/>
      <c r="B12" s="22"/>
      <c r="C12" s="22"/>
      <c r="D12" s="23" t="s">
        <v>22</v>
      </c>
      <c r="E12" s="19"/>
      <c r="F12" s="21">
        <v>0</v>
      </c>
      <c r="G12" s="21">
        <v>0</v>
      </c>
    </row>
    <row r="13" spans="1:7" s="14" customFormat="1" ht="15.75">
      <c r="A13" s="17"/>
      <c r="B13" s="22"/>
      <c r="C13" s="22"/>
      <c r="D13" s="23" t="s">
        <v>23</v>
      </c>
      <c r="E13" s="19"/>
      <c r="F13" s="21">
        <v>0</v>
      </c>
      <c r="G13" s="21">
        <v>0</v>
      </c>
    </row>
    <row r="14" spans="1:7" s="14" customFormat="1" ht="15.75">
      <c r="A14" s="17"/>
      <c r="B14" s="17"/>
      <c r="C14" s="23" t="s">
        <v>24</v>
      </c>
      <c r="D14" s="19"/>
      <c r="E14" s="19"/>
      <c r="F14" s="21">
        <v>500</v>
      </c>
      <c r="G14" s="21">
        <v>627</v>
      </c>
    </row>
    <row r="15" spans="1:7" s="14" customFormat="1" ht="15.75">
      <c r="A15" s="17"/>
      <c r="B15" s="17"/>
      <c r="C15" s="23" t="s">
        <v>304</v>
      </c>
      <c r="D15" s="19"/>
      <c r="E15" s="19"/>
      <c r="F15" s="21">
        <v>0</v>
      </c>
      <c r="G15" s="21">
        <v>0</v>
      </c>
    </row>
    <row r="16" spans="1:7" s="14" customFormat="1" ht="15.75">
      <c r="A16" s="17"/>
      <c r="B16" s="17"/>
      <c r="C16" s="23" t="s">
        <v>286</v>
      </c>
      <c r="D16" s="19"/>
      <c r="E16" s="19"/>
      <c r="F16" s="21">
        <v>500</v>
      </c>
      <c r="G16" s="21">
        <v>500</v>
      </c>
    </row>
    <row r="17" spans="1:7" s="14" customFormat="1" ht="15.75">
      <c r="A17" s="17"/>
      <c r="B17" s="17"/>
      <c r="C17" s="23" t="s">
        <v>25</v>
      </c>
      <c r="D17" s="19"/>
      <c r="E17" s="19"/>
      <c r="F17" s="21">
        <v>50</v>
      </c>
      <c r="G17" s="21">
        <v>50</v>
      </c>
    </row>
    <row r="18" spans="1:7" s="14" customFormat="1" ht="15.75">
      <c r="A18" s="17"/>
      <c r="B18" s="17"/>
      <c r="C18" s="23" t="s">
        <v>403</v>
      </c>
      <c r="D18" s="19"/>
      <c r="E18" s="19"/>
      <c r="F18" s="21">
        <v>0</v>
      </c>
      <c r="G18" s="21">
        <v>157</v>
      </c>
    </row>
    <row r="19" spans="1:7" s="14" customFormat="1" ht="15.75">
      <c r="A19" s="17"/>
      <c r="B19" s="17"/>
      <c r="C19" s="23" t="s">
        <v>26</v>
      </c>
      <c r="D19" s="19"/>
      <c r="E19" s="19"/>
      <c r="F19" s="21">
        <v>1000</v>
      </c>
      <c r="G19" s="21">
        <v>1000</v>
      </c>
    </row>
    <row r="20" spans="1:7" s="14" customFormat="1" ht="15.75">
      <c r="A20" s="17"/>
      <c r="B20" s="22"/>
      <c r="C20" s="187" t="s">
        <v>5</v>
      </c>
      <c r="D20" s="187"/>
      <c r="E20" s="187"/>
      <c r="F20" s="21">
        <v>0</v>
      </c>
      <c r="G20" s="21">
        <v>0</v>
      </c>
    </row>
    <row r="21" spans="1:7" s="14" customFormat="1" ht="15.75">
      <c r="A21" s="17"/>
      <c r="B21" s="22"/>
      <c r="C21" s="187" t="s">
        <v>305</v>
      </c>
      <c r="D21" s="187"/>
      <c r="E21" s="187"/>
      <c r="F21" s="21">
        <v>1700</v>
      </c>
      <c r="G21" s="21">
        <v>1700</v>
      </c>
    </row>
    <row r="22" spans="1:7" s="14" customFormat="1" ht="15.75">
      <c r="A22" s="17"/>
      <c r="B22" s="22"/>
      <c r="C22" s="187" t="s">
        <v>164</v>
      </c>
      <c r="D22" s="187"/>
      <c r="E22" s="187"/>
      <c r="F22" s="21">
        <v>3075</v>
      </c>
      <c r="G22" s="21">
        <v>2629</v>
      </c>
    </row>
    <row r="23" spans="1:7" s="14" customFormat="1" ht="18.75" customHeight="1">
      <c r="A23" s="17"/>
      <c r="B23" s="22"/>
      <c r="C23" s="187" t="s">
        <v>249</v>
      </c>
      <c r="D23" s="187"/>
      <c r="E23" s="187"/>
      <c r="F23" s="21">
        <v>2500</v>
      </c>
      <c r="G23" s="21">
        <v>2500</v>
      </c>
    </row>
    <row r="24" spans="1:7" s="14" customFormat="1" ht="24.75" customHeight="1">
      <c r="A24" s="17"/>
      <c r="B24" s="18" t="s">
        <v>27</v>
      </c>
      <c r="C24" s="18"/>
      <c r="D24" s="19"/>
      <c r="E24" s="19"/>
      <c r="F24" s="20">
        <f>SUM(F25,F30,F35,F36)</f>
        <v>9730</v>
      </c>
      <c r="G24" s="20">
        <f>SUM(G25,G30,G35,G36)</f>
        <v>9730</v>
      </c>
    </row>
    <row r="25" spans="1:7" s="14" customFormat="1" ht="15.75">
      <c r="A25" s="17"/>
      <c r="B25" s="23"/>
      <c r="C25" s="185" t="s">
        <v>28</v>
      </c>
      <c r="D25" s="185"/>
      <c r="E25" s="23"/>
      <c r="F25" s="25">
        <f>SUM(F26:F29)</f>
        <v>9200</v>
      </c>
      <c r="G25" s="25">
        <f>SUM(G26:G29)</f>
        <v>9200</v>
      </c>
    </row>
    <row r="26" spans="1:7" s="14" customFormat="1" ht="15" customHeight="1">
      <c r="A26" s="17"/>
      <c r="B26" s="23"/>
      <c r="C26" s="26" t="s">
        <v>29</v>
      </c>
      <c r="D26" s="27" t="s">
        <v>30</v>
      </c>
      <c r="E26" s="27"/>
      <c r="F26" s="21">
        <v>6000</v>
      </c>
      <c r="G26" s="21">
        <v>6000</v>
      </c>
    </row>
    <row r="27" spans="1:7" s="14" customFormat="1" ht="15" customHeight="1">
      <c r="A27" s="17"/>
      <c r="B27" s="23"/>
      <c r="C27" s="26"/>
      <c r="D27" s="26" t="s">
        <v>326</v>
      </c>
      <c r="E27" s="26"/>
      <c r="F27" s="21">
        <v>100</v>
      </c>
      <c r="G27" s="21">
        <v>100</v>
      </c>
    </row>
    <row r="28" spans="1:7" s="14" customFormat="1" ht="15" customHeight="1">
      <c r="A28" s="17"/>
      <c r="B28" s="23"/>
      <c r="C28" s="26"/>
      <c r="D28" s="26" t="s">
        <v>187</v>
      </c>
      <c r="E28" s="26"/>
      <c r="F28" s="21">
        <v>3000</v>
      </c>
      <c r="G28" s="21">
        <v>3000</v>
      </c>
    </row>
    <row r="29" spans="1:7" s="14" customFormat="1" ht="15" customHeight="1">
      <c r="A29" s="17"/>
      <c r="B29" s="23"/>
      <c r="C29" s="26"/>
      <c r="D29" s="26" t="s">
        <v>336</v>
      </c>
      <c r="E29" s="26"/>
      <c r="F29" s="21">
        <v>100</v>
      </c>
      <c r="G29" s="21">
        <v>100</v>
      </c>
    </row>
    <row r="30" spans="1:7" s="14" customFormat="1" ht="15.75">
      <c r="A30" s="17"/>
      <c r="B30" s="23"/>
      <c r="C30" s="23" t="s">
        <v>32</v>
      </c>
      <c r="D30" s="23"/>
      <c r="E30" s="23"/>
      <c r="F30" s="25">
        <f>SUM(F31:F32)</f>
        <v>500</v>
      </c>
      <c r="G30" s="25">
        <f>SUM(G31:G32)</f>
        <v>500</v>
      </c>
    </row>
    <row r="31" spans="1:7" s="14" customFormat="1" ht="15" customHeight="1">
      <c r="A31" s="17"/>
      <c r="B31" s="22"/>
      <c r="C31" s="26" t="s">
        <v>29</v>
      </c>
      <c r="D31" s="26" t="s">
        <v>33</v>
      </c>
      <c r="E31" s="26"/>
      <c r="F31" s="21">
        <v>500</v>
      </c>
      <c r="G31" s="21">
        <v>500</v>
      </c>
    </row>
    <row r="32" spans="1:7" s="14" customFormat="1" ht="15" customHeight="1">
      <c r="A32" s="17"/>
      <c r="B32" s="22"/>
      <c r="C32" s="23"/>
      <c r="D32" s="26" t="s">
        <v>34</v>
      </c>
      <c r="E32" s="26"/>
      <c r="F32" s="28">
        <v>0</v>
      </c>
      <c r="G32" s="28">
        <v>0</v>
      </c>
    </row>
    <row r="33" spans="1:7" s="14" customFormat="1" ht="15" customHeight="1">
      <c r="A33" s="17"/>
      <c r="B33" s="22"/>
      <c r="C33" s="29"/>
      <c r="D33" s="30"/>
      <c r="E33" s="29" t="s">
        <v>35</v>
      </c>
      <c r="F33" s="21">
        <v>0</v>
      </c>
      <c r="G33" s="21">
        <v>0</v>
      </c>
    </row>
    <row r="34" spans="1:7" s="14" customFormat="1" ht="15.75">
      <c r="A34" s="17"/>
      <c r="B34" s="22"/>
      <c r="C34" s="29"/>
      <c r="D34" s="30"/>
      <c r="E34" s="29" t="s">
        <v>36</v>
      </c>
      <c r="F34" s="21">
        <v>0</v>
      </c>
      <c r="G34" s="21">
        <v>0</v>
      </c>
    </row>
    <row r="35" spans="1:7" s="14" customFormat="1" ht="15.75">
      <c r="A35" s="17"/>
      <c r="B35" s="22"/>
      <c r="C35" s="71" t="s">
        <v>142</v>
      </c>
      <c r="D35" s="71"/>
      <c r="E35" s="23"/>
      <c r="F35" s="21">
        <v>30</v>
      </c>
      <c r="G35" s="21">
        <v>30</v>
      </c>
    </row>
    <row r="36" spans="1:7" s="14" customFormat="1" ht="15.75">
      <c r="A36" s="17"/>
      <c r="B36" s="22"/>
      <c r="C36" s="188" t="s">
        <v>307</v>
      </c>
      <c r="D36" s="188"/>
      <c r="E36" s="188"/>
      <c r="F36" s="21">
        <v>0</v>
      </c>
      <c r="G36" s="21">
        <v>0</v>
      </c>
    </row>
    <row r="37" spans="1:7" s="14" customFormat="1" ht="24.75" customHeight="1">
      <c r="A37" s="17"/>
      <c r="B37" s="18" t="s">
        <v>3</v>
      </c>
      <c r="C37" s="18"/>
      <c r="D37" s="18"/>
      <c r="E37" s="18"/>
      <c r="F37" s="20">
        <f>SUM(F38+F39+F45+F46)</f>
        <v>8790</v>
      </c>
      <c r="G37" s="20">
        <f>SUM(G38+G39+G45+G46)</f>
        <v>9575</v>
      </c>
    </row>
    <row r="38" spans="1:7" s="14" customFormat="1" ht="15.75">
      <c r="A38" s="17"/>
      <c r="B38" s="23"/>
      <c r="C38" s="31" t="s">
        <v>287</v>
      </c>
      <c r="D38" s="31"/>
      <c r="E38" s="23"/>
      <c r="F38" s="25">
        <v>2084</v>
      </c>
      <c r="G38" s="25">
        <v>2336</v>
      </c>
    </row>
    <row r="39" spans="1:7" s="14" customFormat="1" ht="15.75">
      <c r="A39" s="17"/>
      <c r="B39" s="23"/>
      <c r="C39" s="31" t="s">
        <v>308</v>
      </c>
      <c r="D39" s="31"/>
      <c r="E39" s="23"/>
      <c r="F39" s="25">
        <f>SUM(F40:F44)</f>
        <v>3210</v>
      </c>
      <c r="G39" s="25">
        <f>SUM(G40:G44)</f>
        <v>3210</v>
      </c>
    </row>
    <row r="40" spans="1:7" s="34" customFormat="1" ht="15.75">
      <c r="A40" s="32"/>
      <c r="B40" s="26"/>
      <c r="C40" s="33"/>
      <c r="D40" s="33" t="s">
        <v>292</v>
      </c>
      <c r="E40" s="26"/>
      <c r="F40" s="27">
        <v>732</v>
      </c>
      <c r="G40" s="27">
        <v>732</v>
      </c>
    </row>
    <row r="41" spans="1:7" s="34" customFormat="1" ht="15.75">
      <c r="A41" s="32"/>
      <c r="B41" s="26"/>
      <c r="C41" s="33"/>
      <c r="D41" s="33" t="s">
        <v>309</v>
      </c>
      <c r="E41" s="26"/>
      <c r="F41" s="27">
        <v>2591</v>
      </c>
      <c r="G41" s="27">
        <v>2591</v>
      </c>
    </row>
    <row r="42" spans="1:7" s="34" customFormat="1" ht="15.75">
      <c r="A42" s="32"/>
      <c r="B42" s="26"/>
      <c r="C42" s="33"/>
      <c r="D42" s="33" t="s">
        <v>337</v>
      </c>
      <c r="E42" s="26"/>
      <c r="F42" s="27">
        <v>144</v>
      </c>
      <c r="G42" s="27">
        <v>144</v>
      </c>
    </row>
    <row r="43" spans="1:7" s="34" customFormat="1" ht="15.75">
      <c r="A43" s="32"/>
      <c r="B43" s="26"/>
      <c r="C43" s="33"/>
      <c r="D43" s="33" t="s">
        <v>296</v>
      </c>
      <c r="E43" s="26"/>
      <c r="F43" s="27">
        <v>441</v>
      </c>
      <c r="G43" s="27">
        <v>441</v>
      </c>
    </row>
    <row r="44" spans="1:7" s="34" customFormat="1" ht="15.75">
      <c r="A44" s="32"/>
      <c r="B44" s="26"/>
      <c r="C44" s="33"/>
      <c r="D44" s="33" t="s">
        <v>298</v>
      </c>
      <c r="E44" s="26"/>
      <c r="F44" s="27">
        <v>-698</v>
      </c>
      <c r="G44" s="27">
        <v>-698</v>
      </c>
    </row>
    <row r="45" spans="1:7" s="14" customFormat="1" ht="15.75">
      <c r="A45" s="17"/>
      <c r="B45" s="23"/>
      <c r="C45" s="23" t="s">
        <v>299</v>
      </c>
      <c r="D45" s="23"/>
      <c r="E45" s="23"/>
      <c r="F45" s="21">
        <v>3000</v>
      </c>
      <c r="G45" s="21">
        <v>3000</v>
      </c>
    </row>
    <row r="46" spans="1:7" s="14" customFormat="1" ht="15.75">
      <c r="A46" s="17"/>
      <c r="B46" s="23"/>
      <c r="C46" s="23" t="s">
        <v>301</v>
      </c>
      <c r="D46" s="23"/>
      <c r="E46" s="23"/>
      <c r="F46" s="21">
        <f>SUM(F47:F52)</f>
        <v>496</v>
      </c>
      <c r="G46" s="21">
        <f>SUM(G47:G52)</f>
        <v>1029</v>
      </c>
    </row>
    <row r="47" spans="1:7" s="14" customFormat="1" ht="15.75">
      <c r="A47" s="17"/>
      <c r="B47" s="23"/>
      <c r="D47" s="23" t="s">
        <v>310</v>
      </c>
      <c r="E47" s="23"/>
      <c r="F47" s="21">
        <v>323</v>
      </c>
      <c r="G47" s="21">
        <v>323</v>
      </c>
    </row>
    <row r="48" spans="1:7" s="14" customFormat="1" ht="15.75">
      <c r="A48" s="17"/>
      <c r="B48" s="23"/>
      <c r="C48" s="23"/>
      <c r="D48" s="23" t="s">
        <v>328</v>
      </c>
      <c r="E48" s="23"/>
      <c r="F48" s="21">
        <v>173</v>
      </c>
      <c r="G48" s="21">
        <v>173</v>
      </c>
    </row>
    <row r="49" spans="1:7" s="14" customFormat="1" ht="15.75">
      <c r="A49" s="17"/>
      <c r="B49" s="23"/>
      <c r="C49" s="23"/>
      <c r="D49" s="23" t="s">
        <v>406</v>
      </c>
      <c r="E49" s="23"/>
      <c r="F49" s="21">
        <v>0</v>
      </c>
      <c r="G49" s="21">
        <v>87</v>
      </c>
    </row>
    <row r="50" spans="1:7" s="14" customFormat="1" ht="15.75">
      <c r="A50" s="17"/>
      <c r="B50" s="23"/>
      <c r="C50" s="23"/>
      <c r="D50" s="23" t="s">
        <v>407</v>
      </c>
      <c r="E50" s="23"/>
      <c r="F50" s="21">
        <v>0</v>
      </c>
      <c r="G50" s="21">
        <v>204</v>
      </c>
    </row>
    <row r="51" spans="1:7" s="14" customFormat="1" ht="15.75">
      <c r="A51" s="17"/>
      <c r="B51" s="23"/>
      <c r="C51" s="23"/>
      <c r="D51" s="23" t="s">
        <v>413</v>
      </c>
      <c r="E51" s="23"/>
      <c r="F51" s="21">
        <v>0</v>
      </c>
      <c r="G51" s="21">
        <v>19</v>
      </c>
    </row>
    <row r="52" spans="1:7" s="14" customFormat="1" ht="15.75">
      <c r="A52" s="17"/>
      <c r="B52" s="23"/>
      <c r="C52" s="23"/>
      <c r="D52" s="23" t="s">
        <v>415</v>
      </c>
      <c r="E52" s="23"/>
      <c r="F52" s="21">
        <v>0</v>
      </c>
      <c r="G52" s="21">
        <v>223</v>
      </c>
    </row>
    <row r="53" spans="1:7" s="14" customFormat="1" ht="25.5" customHeight="1">
      <c r="A53" s="17"/>
      <c r="B53" s="18" t="s">
        <v>7</v>
      </c>
      <c r="C53" s="23"/>
      <c r="D53" s="23"/>
      <c r="E53" s="23"/>
      <c r="F53" s="35">
        <f>SUM(F54)</f>
        <v>300</v>
      </c>
      <c r="G53" s="35">
        <f>SUM(G54)</f>
        <v>300</v>
      </c>
    </row>
    <row r="54" spans="1:7" s="14" customFormat="1" ht="15.75">
      <c r="A54" s="17"/>
      <c r="B54" s="18"/>
      <c r="C54" s="23" t="s">
        <v>38</v>
      </c>
      <c r="D54" s="23"/>
      <c r="E54" s="23"/>
      <c r="F54" s="21">
        <v>300</v>
      </c>
      <c r="G54" s="21">
        <v>300</v>
      </c>
    </row>
    <row r="55" spans="1:7" s="14" customFormat="1" ht="24.75" customHeight="1">
      <c r="A55" s="17"/>
      <c r="B55" s="36" t="s">
        <v>39</v>
      </c>
      <c r="C55" s="18"/>
      <c r="D55" s="18"/>
      <c r="E55" s="18"/>
      <c r="F55" s="37">
        <v>1071</v>
      </c>
      <c r="G55" s="37">
        <f>SUM(G56:G57)</f>
        <v>1071</v>
      </c>
    </row>
    <row r="56" spans="1:7" s="14" customFormat="1" ht="24.75" customHeight="1">
      <c r="A56" s="17"/>
      <c r="B56" s="36"/>
      <c r="C56" s="186" t="s">
        <v>40</v>
      </c>
      <c r="D56" s="186"/>
      <c r="E56" s="186"/>
      <c r="F56" s="38">
        <v>790</v>
      </c>
      <c r="G56" s="38">
        <v>790</v>
      </c>
    </row>
    <row r="57" spans="1:7" s="42" customFormat="1" ht="21.75" customHeight="1">
      <c r="A57" s="39"/>
      <c r="B57" s="40"/>
      <c r="C57" s="183" t="s">
        <v>306</v>
      </c>
      <c r="D57" s="183"/>
      <c r="E57" s="183"/>
      <c r="F57" s="41">
        <v>281</v>
      </c>
      <c r="G57" s="41">
        <v>281</v>
      </c>
    </row>
    <row r="58" spans="1:7" s="14" customFormat="1" ht="24.75" customHeight="1">
      <c r="A58" s="17"/>
      <c r="B58" s="43" t="s">
        <v>41</v>
      </c>
      <c r="C58" s="44"/>
      <c r="D58" s="45"/>
      <c r="E58" s="45"/>
      <c r="F58" s="153">
        <f>SUM(F10,F24,F37,F53,F55)</f>
        <v>29216</v>
      </c>
      <c r="G58" s="153">
        <f>SUM(G10,G24,G37,G53,G55)</f>
        <v>29839</v>
      </c>
    </row>
    <row r="59" spans="2:7" s="149" customFormat="1" ht="23.25" customHeight="1">
      <c r="B59" s="47" t="s">
        <v>416</v>
      </c>
      <c r="C59" s="47"/>
      <c r="D59" s="47"/>
      <c r="E59" s="47"/>
      <c r="F59" s="150">
        <v>0</v>
      </c>
      <c r="G59" s="150">
        <v>0</v>
      </c>
    </row>
    <row r="60" spans="2:7" s="149" customFormat="1" ht="18.75" customHeight="1">
      <c r="B60" s="47" t="s">
        <v>417</v>
      </c>
      <c r="C60" s="47"/>
      <c r="D60" s="47"/>
      <c r="E60" s="47"/>
      <c r="F60" s="152">
        <f>SUM(F58:F59)</f>
        <v>29216</v>
      </c>
      <c r="G60" s="152">
        <f>SUM(G58:G59)</f>
        <v>29839</v>
      </c>
    </row>
    <row r="61" spans="2:7" s="15" customFormat="1" ht="30" customHeight="1">
      <c r="B61" s="46"/>
      <c r="C61" s="46"/>
      <c r="D61" s="47"/>
      <c r="E61" s="47"/>
      <c r="F61" s="100"/>
      <c r="G61" s="100"/>
    </row>
    <row r="62" spans="2:7" s="15" customFormat="1" ht="45" customHeight="1">
      <c r="B62" s="46"/>
      <c r="C62" s="46"/>
      <c r="F62" s="100"/>
      <c r="G62" s="100"/>
    </row>
    <row r="63" spans="2:7" s="15" customFormat="1" ht="15.75">
      <c r="B63" s="46"/>
      <c r="C63" s="46"/>
      <c r="D63" s="46"/>
      <c r="E63" s="46"/>
      <c r="F63" s="100"/>
      <c r="G63" s="100"/>
    </row>
    <row r="64" spans="2:7" s="15" customFormat="1" ht="15.75">
      <c r="B64" s="46"/>
      <c r="C64" s="46"/>
      <c r="D64" s="46"/>
      <c r="E64" s="46"/>
      <c r="F64" s="100"/>
      <c r="G64" s="100"/>
    </row>
    <row r="65" spans="2:7" s="15" customFormat="1" ht="15.75">
      <c r="B65" s="46"/>
      <c r="C65" s="46"/>
      <c r="D65" s="46"/>
      <c r="E65" s="46"/>
      <c r="F65" s="100"/>
      <c r="G65" s="100"/>
    </row>
    <row r="66" spans="2:7" s="15" customFormat="1" ht="15.75">
      <c r="B66" s="46"/>
      <c r="C66" s="46"/>
      <c r="D66" s="46"/>
      <c r="E66" s="46"/>
      <c r="F66" s="100"/>
      <c r="G66" s="100"/>
    </row>
    <row r="67" spans="2:7" s="15" customFormat="1" ht="15.75">
      <c r="B67" s="46"/>
      <c r="C67" s="46"/>
      <c r="D67" s="46"/>
      <c r="E67" s="46"/>
      <c r="F67" s="100"/>
      <c r="G67" s="100"/>
    </row>
    <row r="68" spans="2:7" s="15" customFormat="1" ht="15.75">
      <c r="B68" s="46"/>
      <c r="C68" s="46"/>
      <c r="D68" s="46"/>
      <c r="E68" s="46"/>
      <c r="F68" s="100"/>
      <c r="G68" s="100"/>
    </row>
    <row r="69" spans="2:7" s="15" customFormat="1" ht="15.75">
      <c r="B69" s="46"/>
      <c r="C69" s="46"/>
      <c r="D69" s="46"/>
      <c r="E69" s="46"/>
      <c r="F69" s="100"/>
      <c r="G69" s="100"/>
    </row>
    <row r="70" spans="2:7" s="15" customFormat="1" ht="15.75">
      <c r="B70" s="46"/>
      <c r="C70" s="46"/>
      <c r="D70" s="46"/>
      <c r="E70" s="46"/>
      <c r="F70" s="100"/>
      <c r="G70" s="100"/>
    </row>
    <row r="71" spans="2:7" s="15" customFormat="1" ht="15.75">
      <c r="B71" s="46"/>
      <c r="C71" s="46"/>
      <c r="D71" s="46"/>
      <c r="E71" s="46"/>
      <c r="F71" s="100"/>
      <c r="G71" s="100"/>
    </row>
    <row r="72" spans="2:7" s="15" customFormat="1" ht="15.75">
      <c r="B72" s="46"/>
      <c r="C72" s="46"/>
      <c r="D72" s="46"/>
      <c r="E72" s="46"/>
      <c r="F72" s="100"/>
      <c r="G72" s="100"/>
    </row>
    <row r="73" spans="2:7" s="15" customFormat="1" ht="15.75">
      <c r="B73" s="46"/>
      <c r="C73" s="46"/>
      <c r="D73" s="46"/>
      <c r="E73" s="46"/>
      <c r="F73" s="100"/>
      <c r="G73" s="100"/>
    </row>
    <row r="74" spans="2:7" s="15" customFormat="1" ht="15.75">
      <c r="B74" s="46"/>
      <c r="C74" s="46"/>
      <c r="D74" s="46"/>
      <c r="E74" s="46"/>
      <c r="F74" s="100"/>
      <c r="G74" s="100"/>
    </row>
    <row r="75" spans="2:7" s="15" customFormat="1" ht="15.75">
      <c r="B75" s="46"/>
      <c r="C75" s="46"/>
      <c r="D75" s="46"/>
      <c r="E75" s="46"/>
      <c r="F75" s="100"/>
      <c r="G75" s="100"/>
    </row>
    <row r="76" spans="2:7" s="15" customFormat="1" ht="15.75">
      <c r="B76" s="46"/>
      <c r="C76" s="46"/>
      <c r="D76" s="46"/>
      <c r="E76" s="46"/>
      <c r="F76" s="100"/>
      <c r="G76" s="100"/>
    </row>
    <row r="77" spans="2:7" s="15" customFormat="1" ht="15.75">
      <c r="B77" s="46"/>
      <c r="C77" s="46"/>
      <c r="D77" s="46"/>
      <c r="E77" s="46"/>
      <c r="F77" s="100"/>
      <c r="G77" s="100"/>
    </row>
    <row r="78" spans="2:7" s="15" customFormat="1" ht="15.75">
      <c r="B78" s="46"/>
      <c r="C78" s="46"/>
      <c r="D78" s="46"/>
      <c r="E78" s="46"/>
      <c r="F78" s="100"/>
      <c r="G78" s="100"/>
    </row>
    <row r="79" spans="2:7" s="15" customFormat="1" ht="15.75">
      <c r="B79" s="46"/>
      <c r="C79" s="46"/>
      <c r="D79" s="46"/>
      <c r="E79" s="46"/>
      <c r="F79" s="100"/>
      <c r="G79" s="100"/>
    </row>
    <row r="80" spans="2:7" s="15" customFormat="1" ht="15.75">
      <c r="B80" s="46"/>
      <c r="C80" s="46"/>
      <c r="D80" s="46"/>
      <c r="E80" s="46"/>
      <c r="F80" s="100"/>
      <c r="G80" s="100"/>
    </row>
    <row r="81" spans="2:7" s="15" customFormat="1" ht="15.75">
      <c r="B81" s="46"/>
      <c r="C81" s="46"/>
      <c r="D81" s="46"/>
      <c r="E81" s="46"/>
      <c r="F81" s="100"/>
      <c r="G81" s="100"/>
    </row>
    <row r="82" spans="2:7" s="15" customFormat="1" ht="15.75">
      <c r="B82" s="46"/>
      <c r="C82" s="46"/>
      <c r="D82" s="46"/>
      <c r="E82" s="46"/>
      <c r="F82" s="100"/>
      <c r="G82" s="100"/>
    </row>
    <row r="83" spans="2:7" s="15" customFormat="1" ht="15.75">
      <c r="B83" s="46"/>
      <c r="C83" s="46"/>
      <c r="D83" s="46"/>
      <c r="E83" s="46"/>
      <c r="F83" s="100"/>
      <c r="G83" s="100"/>
    </row>
    <row r="84" spans="2:7" s="15" customFormat="1" ht="15.75">
      <c r="B84" s="46"/>
      <c r="C84" s="46"/>
      <c r="D84" s="46"/>
      <c r="E84" s="46"/>
      <c r="F84" s="100"/>
      <c r="G84" s="100"/>
    </row>
    <row r="85" spans="2:7" s="15" customFormat="1" ht="15.75">
      <c r="B85" s="46"/>
      <c r="C85" s="46"/>
      <c r="D85" s="46"/>
      <c r="E85" s="46"/>
      <c r="F85" s="100"/>
      <c r="G85" s="100"/>
    </row>
    <row r="86" spans="2:7" s="15" customFormat="1" ht="15.75">
      <c r="B86" s="46"/>
      <c r="C86" s="46"/>
      <c r="D86" s="46"/>
      <c r="E86" s="46"/>
      <c r="F86" s="100"/>
      <c r="G86" s="100"/>
    </row>
    <row r="87" spans="2:7" s="15" customFormat="1" ht="15.75">
      <c r="B87" s="46"/>
      <c r="C87" s="46"/>
      <c r="D87" s="46"/>
      <c r="E87" s="46"/>
      <c r="F87" s="100"/>
      <c r="G87" s="100"/>
    </row>
    <row r="88" spans="2:7" s="15" customFormat="1" ht="15.75">
      <c r="B88" s="46"/>
      <c r="C88" s="46"/>
      <c r="D88" s="46"/>
      <c r="E88" s="46"/>
      <c r="F88" s="100"/>
      <c r="G88" s="100"/>
    </row>
    <row r="89" spans="2:7" s="15" customFormat="1" ht="15.75">
      <c r="B89" s="46"/>
      <c r="C89" s="46"/>
      <c r="D89" s="46"/>
      <c r="E89" s="46"/>
      <c r="F89" s="100"/>
      <c r="G89" s="100"/>
    </row>
    <row r="90" spans="2:7" s="15" customFormat="1" ht="15.75">
      <c r="B90" s="46"/>
      <c r="C90" s="46"/>
      <c r="D90" s="46"/>
      <c r="E90" s="46"/>
      <c r="F90" s="100"/>
      <c r="G90" s="100"/>
    </row>
    <row r="91" spans="2:7" s="15" customFormat="1" ht="15.75">
      <c r="B91" s="46"/>
      <c r="C91" s="46"/>
      <c r="D91" s="46"/>
      <c r="E91" s="46"/>
      <c r="F91" s="100"/>
      <c r="G91" s="100"/>
    </row>
    <row r="92" spans="2:7" s="15" customFormat="1" ht="15.75">
      <c r="B92" s="46"/>
      <c r="C92" s="46"/>
      <c r="D92" s="46"/>
      <c r="E92" s="46"/>
      <c r="F92" s="100"/>
      <c r="G92" s="100"/>
    </row>
    <row r="93" spans="2:7" s="15" customFormat="1" ht="15.75">
      <c r="B93" s="46"/>
      <c r="C93" s="46"/>
      <c r="D93" s="46"/>
      <c r="E93" s="46"/>
      <c r="F93" s="100"/>
      <c r="G93" s="100"/>
    </row>
    <row r="94" spans="2:7" s="15" customFormat="1" ht="15.75">
      <c r="B94" s="46"/>
      <c r="C94" s="46"/>
      <c r="D94" s="46"/>
      <c r="E94" s="46"/>
      <c r="F94" s="100"/>
      <c r="G94" s="100"/>
    </row>
    <row r="95" spans="2:7" s="15" customFormat="1" ht="15.75">
      <c r="B95" s="46"/>
      <c r="C95" s="46"/>
      <c r="D95" s="46"/>
      <c r="E95" s="46"/>
      <c r="F95" s="100"/>
      <c r="G95" s="100"/>
    </row>
    <row r="96" spans="2:7" s="15" customFormat="1" ht="15.75">
      <c r="B96" s="46"/>
      <c r="C96" s="46"/>
      <c r="D96" s="46"/>
      <c r="E96" s="46"/>
      <c r="F96" s="100"/>
      <c r="G96" s="100"/>
    </row>
    <row r="97" spans="2:7" s="15" customFormat="1" ht="15.75">
      <c r="B97" s="46"/>
      <c r="C97" s="46"/>
      <c r="D97" s="46"/>
      <c r="E97" s="46"/>
      <c r="F97" s="100"/>
      <c r="G97" s="100"/>
    </row>
    <row r="98" spans="2:7" s="15" customFormat="1" ht="15.75">
      <c r="B98" s="46"/>
      <c r="C98" s="46"/>
      <c r="D98" s="46"/>
      <c r="E98" s="46"/>
      <c r="F98" s="100"/>
      <c r="G98" s="100"/>
    </row>
    <row r="99" spans="2:7" s="15" customFormat="1" ht="15.75">
      <c r="B99" s="46"/>
      <c r="C99" s="46"/>
      <c r="D99" s="46"/>
      <c r="E99" s="46"/>
      <c r="F99" s="100"/>
      <c r="G99" s="100"/>
    </row>
    <row r="100" spans="2:7" s="15" customFormat="1" ht="15.75">
      <c r="B100" s="46"/>
      <c r="C100" s="46"/>
      <c r="D100" s="46"/>
      <c r="E100" s="46"/>
      <c r="F100" s="100"/>
      <c r="G100" s="100"/>
    </row>
    <row r="101" spans="2:7" s="15" customFormat="1" ht="15.75">
      <c r="B101" s="46"/>
      <c r="C101" s="46"/>
      <c r="D101" s="46"/>
      <c r="E101" s="46"/>
      <c r="F101" s="100"/>
      <c r="G101" s="100"/>
    </row>
    <row r="102" spans="2:7" s="15" customFormat="1" ht="15.75">
      <c r="B102" s="46"/>
      <c r="C102" s="46"/>
      <c r="D102" s="46"/>
      <c r="E102" s="46"/>
      <c r="F102" s="100"/>
      <c r="G102" s="100"/>
    </row>
    <row r="103" spans="2:7" s="15" customFormat="1" ht="15.75">
      <c r="B103" s="46"/>
      <c r="C103" s="46"/>
      <c r="D103" s="46"/>
      <c r="E103" s="46"/>
      <c r="F103" s="100"/>
      <c r="G103" s="100"/>
    </row>
    <row r="104" spans="2:7" s="15" customFormat="1" ht="15.75">
      <c r="B104" s="46"/>
      <c r="C104" s="46"/>
      <c r="D104" s="46"/>
      <c r="E104" s="46"/>
      <c r="F104" s="100"/>
      <c r="G104" s="100"/>
    </row>
    <row r="105" spans="2:7" s="15" customFormat="1" ht="15.75">
      <c r="B105" s="46"/>
      <c r="C105" s="46"/>
      <c r="D105" s="46"/>
      <c r="E105" s="46"/>
      <c r="F105" s="100"/>
      <c r="G105" s="100"/>
    </row>
    <row r="106" spans="2:7" s="15" customFormat="1" ht="15.75">
      <c r="B106" s="46"/>
      <c r="C106" s="46"/>
      <c r="D106" s="46"/>
      <c r="E106" s="46"/>
      <c r="F106" s="100"/>
      <c r="G106" s="100"/>
    </row>
    <row r="107" spans="2:7" s="15" customFormat="1" ht="15.75">
      <c r="B107" s="46"/>
      <c r="C107" s="46"/>
      <c r="D107" s="46"/>
      <c r="E107" s="46"/>
      <c r="F107" s="100"/>
      <c r="G107" s="100"/>
    </row>
    <row r="108" spans="2:7" s="15" customFormat="1" ht="15.75">
      <c r="B108" s="46"/>
      <c r="C108" s="46"/>
      <c r="D108" s="46"/>
      <c r="E108" s="46"/>
      <c r="F108" s="100"/>
      <c r="G108" s="100"/>
    </row>
    <row r="109" spans="2:7" s="15" customFormat="1" ht="15.75">
      <c r="B109" s="46"/>
      <c r="C109" s="46"/>
      <c r="D109" s="46"/>
      <c r="E109" s="46"/>
      <c r="F109" s="100"/>
      <c r="G109" s="100"/>
    </row>
    <row r="110" spans="2:7" s="15" customFormat="1" ht="15.75">
      <c r="B110" s="46"/>
      <c r="C110" s="46"/>
      <c r="D110" s="46"/>
      <c r="E110" s="46"/>
      <c r="F110" s="100"/>
      <c r="G110" s="100"/>
    </row>
    <row r="111" spans="2:7" s="15" customFormat="1" ht="15.75">
      <c r="B111" s="46"/>
      <c r="C111" s="46"/>
      <c r="D111" s="46"/>
      <c r="E111" s="46"/>
      <c r="F111" s="100"/>
      <c r="G111" s="100"/>
    </row>
    <row r="112" spans="2:7" s="15" customFormat="1" ht="15.75">
      <c r="B112" s="46"/>
      <c r="C112" s="46"/>
      <c r="D112" s="46"/>
      <c r="E112" s="46"/>
      <c r="F112" s="100"/>
      <c r="G112" s="100"/>
    </row>
    <row r="113" spans="2:7" s="15" customFormat="1" ht="15.75">
      <c r="B113" s="46"/>
      <c r="C113" s="46"/>
      <c r="D113" s="46"/>
      <c r="E113" s="46"/>
      <c r="F113" s="100"/>
      <c r="G113" s="100"/>
    </row>
    <row r="114" spans="2:7" s="15" customFormat="1" ht="15.75">
      <c r="B114" s="46"/>
      <c r="C114" s="46"/>
      <c r="D114" s="46"/>
      <c r="E114" s="46"/>
      <c r="F114" s="100"/>
      <c r="G114" s="100"/>
    </row>
    <row r="115" spans="2:7" s="15" customFormat="1" ht="15.75">
      <c r="B115" s="46"/>
      <c r="C115" s="46"/>
      <c r="D115" s="46"/>
      <c r="E115" s="46"/>
      <c r="F115" s="100"/>
      <c r="G115" s="100"/>
    </row>
    <row r="116" spans="2:7" s="15" customFormat="1" ht="15.75">
      <c r="B116" s="46"/>
      <c r="C116" s="46"/>
      <c r="D116" s="46"/>
      <c r="E116" s="46"/>
      <c r="F116" s="100"/>
      <c r="G116" s="100"/>
    </row>
    <row r="117" spans="2:7" s="15" customFormat="1" ht="15.75">
      <c r="B117" s="46"/>
      <c r="C117" s="46"/>
      <c r="D117" s="46"/>
      <c r="E117" s="46"/>
      <c r="F117" s="100"/>
      <c r="G117" s="100"/>
    </row>
    <row r="118" spans="2:7" s="15" customFormat="1" ht="15.75">
      <c r="B118" s="46"/>
      <c r="C118" s="46"/>
      <c r="D118" s="46"/>
      <c r="E118" s="46"/>
      <c r="F118" s="100"/>
      <c r="G118" s="100"/>
    </row>
    <row r="119" spans="2:7" s="15" customFormat="1" ht="15.75">
      <c r="B119" s="46"/>
      <c r="C119" s="46"/>
      <c r="D119" s="46"/>
      <c r="E119" s="46"/>
      <c r="F119" s="100"/>
      <c r="G119" s="100"/>
    </row>
    <row r="120" spans="2:7" s="15" customFormat="1" ht="15.75">
      <c r="B120" s="46"/>
      <c r="C120" s="46"/>
      <c r="D120" s="46"/>
      <c r="E120" s="46"/>
      <c r="F120" s="100"/>
      <c r="G120" s="100"/>
    </row>
    <row r="121" spans="2:7" s="15" customFormat="1" ht="15.75">
      <c r="B121" s="46"/>
      <c r="C121" s="46"/>
      <c r="D121" s="46"/>
      <c r="E121" s="46"/>
      <c r="F121" s="100"/>
      <c r="G121" s="100"/>
    </row>
    <row r="122" spans="2:7" s="15" customFormat="1" ht="15.75">
      <c r="B122" s="46"/>
      <c r="C122" s="46"/>
      <c r="D122" s="46"/>
      <c r="E122" s="46"/>
      <c r="F122" s="100"/>
      <c r="G122" s="100"/>
    </row>
    <row r="123" spans="2:7" s="15" customFormat="1" ht="15.75">
      <c r="B123" s="46"/>
      <c r="C123" s="46"/>
      <c r="D123" s="46"/>
      <c r="E123" s="46"/>
      <c r="F123" s="100"/>
      <c r="G123" s="100"/>
    </row>
    <row r="124" spans="2:7" s="15" customFormat="1" ht="15.75">
      <c r="B124" s="46"/>
      <c r="C124" s="46"/>
      <c r="D124" s="46"/>
      <c r="E124" s="46"/>
      <c r="F124" s="100"/>
      <c r="G124" s="100"/>
    </row>
    <row r="125" spans="2:7" s="15" customFormat="1" ht="15.75">
      <c r="B125" s="46"/>
      <c r="C125" s="46"/>
      <c r="D125" s="46"/>
      <c r="E125" s="46"/>
      <c r="F125" s="100"/>
      <c r="G125" s="100"/>
    </row>
    <row r="126" spans="2:7" s="15" customFormat="1" ht="15.75">
      <c r="B126" s="46"/>
      <c r="C126" s="46"/>
      <c r="D126" s="46"/>
      <c r="E126" s="46"/>
      <c r="F126" s="100"/>
      <c r="G126" s="100"/>
    </row>
    <row r="127" spans="2:7" s="15" customFormat="1" ht="15.75">
      <c r="B127" s="46"/>
      <c r="C127" s="46"/>
      <c r="D127" s="46"/>
      <c r="E127" s="46"/>
      <c r="F127" s="100"/>
      <c r="G127" s="100"/>
    </row>
    <row r="128" spans="2:7" s="15" customFormat="1" ht="15.75">
      <c r="B128" s="46"/>
      <c r="C128" s="46"/>
      <c r="D128" s="46"/>
      <c r="E128" s="46"/>
      <c r="F128" s="100"/>
      <c r="G128" s="100"/>
    </row>
    <row r="129" spans="2:7" s="15" customFormat="1" ht="15.75">
      <c r="B129" s="46"/>
      <c r="C129" s="46"/>
      <c r="D129" s="46"/>
      <c r="E129" s="46"/>
      <c r="F129" s="100"/>
      <c r="G129" s="100"/>
    </row>
    <row r="130" spans="2:7" s="15" customFormat="1" ht="15.75">
      <c r="B130" s="46"/>
      <c r="C130" s="46"/>
      <c r="D130" s="46"/>
      <c r="E130" s="46"/>
      <c r="F130" s="100"/>
      <c r="G130" s="100"/>
    </row>
    <row r="131" spans="2:7" s="15" customFormat="1" ht="15.75">
      <c r="B131" s="46"/>
      <c r="C131" s="46"/>
      <c r="D131" s="46"/>
      <c r="E131" s="46"/>
      <c r="F131" s="100"/>
      <c r="G131" s="100"/>
    </row>
    <row r="132" spans="2:7" s="15" customFormat="1" ht="15.75">
      <c r="B132" s="46"/>
      <c r="C132" s="46"/>
      <c r="D132" s="46"/>
      <c r="E132" s="46"/>
      <c r="F132" s="100"/>
      <c r="G132" s="100"/>
    </row>
    <row r="133" spans="2:7" s="15" customFormat="1" ht="15.75">
      <c r="B133" s="46"/>
      <c r="C133" s="46"/>
      <c r="D133" s="46"/>
      <c r="E133" s="46"/>
      <c r="F133" s="100"/>
      <c r="G133" s="100"/>
    </row>
    <row r="134" spans="2:7" s="15" customFormat="1" ht="15.75">
      <c r="B134" s="46"/>
      <c r="C134" s="46"/>
      <c r="D134" s="46"/>
      <c r="E134" s="46"/>
      <c r="F134" s="100"/>
      <c r="G134" s="100"/>
    </row>
    <row r="135" spans="2:7" s="15" customFormat="1" ht="15.75">
      <c r="B135" s="46"/>
      <c r="C135" s="46"/>
      <c r="D135" s="46"/>
      <c r="E135" s="46"/>
      <c r="F135" s="100"/>
      <c r="G135" s="100"/>
    </row>
    <row r="136" spans="2:7" s="15" customFormat="1" ht="15.75">
      <c r="B136" s="46"/>
      <c r="C136" s="46"/>
      <c r="D136" s="46"/>
      <c r="E136" s="46"/>
      <c r="F136" s="100"/>
      <c r="G136" s="100"/>
    </row>
    <row r="137" spans="2:7" s="15" customFormat="1" ht="15.75">
      <c r="B137" s="46"/>
      <c r="C137" s="46"/>
      <c r="D137" s="46"/>
      <c r="E137" s="46"/>
      <c r="F137" s="100"/>
      <c r="G137" s="100"/>
    </row>
    <row r="138" spans="2:7" s="15" customFormat="1" ht="15.75">
      <c r="B138" s="46"/>
      <c r="C138" s="46"/>
      <c r="D138" s="46"/>
      <c r="E138" s="46"/>
      <c r="F138" s="100"/>
      <c r="G138" s="100"/>
    </row>
    <row r="139" spans="2:7" s="15" customFormat="1" ht="15.75">
      <c r="B139" s="46"/>
      <c r="C139" s="46"/>
      <c r="D139" s="46"/>
      <c r="E139" s="46"/>
      <c r="F139" s="100"/>
      <c r="G139" s="100"/>
    </row>
    <row r="140" spans="2:7" s="15" customFormat="1" ht="15.75">
      <c r="B140" s="46"/>
      <c r="C140" s="46"/>
      <c r="D140" s="46"/>
      <c r="E140" s="46"/>
      <c r="F140" s="100"/>
      <c r="G140" s="100"/>
    </row>
    <row r="141" spans="2:7" s="15" customFormat="1" ht="15.75">
      <c r="B141" s="46"/>
      <c r="C141" s="46"/>
      <c r="D141" s="46"/>
      <c r="E141" s="46"/>
      <c r="F141" s="100"/>
      <c r="G141" s="100"/>
    </row>
    <row r="142" spans="2:7" s="15" customFormat="1" ht="15.75">
      <c r="B142" s="46"/>
      <c r="C142" s="46"/>
      <c r="D142" s="46"/>
      <c r="E142" s="46"/>
      <c r="F142" s="100"/>
      <c r="G142" s="100"/>
    </row>
    <row r="143" spans="2:7" s="15" customFormat="1" ht="15.75">
      <c r="B143" s="46"/>
      <c r="C143" s="46"/>
      <c r="D143" s="46"/>
      <c r="E143" s="46"/>
      <c r="F143" s="100"/>
      <c r="G143" s="100"/>
    </row>
    <row r="144" spans="2:7" s="15" customFormat="1" ht="15.75">
      <c r="B144" s="46"/>
      <c r="C144" s="46"/>
      <c r="D144" s="46"/>
      <c r="E144" s="46"/>
      <c r="F144" s="100"/>
      <c r="G144" s="100"/>
    </row>
    <row r="145" spans="2:7" s="15" customFormat="1" ht="15.75">
      <c r="B145" s="46"/>
      <c r="C145" s="46"/>
      <c r="D145" s="46"/>
      <c r="E145" s="46"/>
      <c r="F145" s="100"/>
      <c r="G145" s="100"/>
    </row>
    <row r="146" spans="2:7" s="15" customFormat="1" ht="15.75">
      <c r="B146" s="46"/>
      <c r="C146" s="46"/>
      <c r="D146" s="46"/>
      <c r="E146" s="46"/>
      <c r="F146" s="100"/>
      <c r="G146" s="100"/>
    </row>
    <row r="147" spans="2:7" s="15" customFormat="1" ht="15.75">
      <c r="B147" s="46"/>
      <c r="C147" s="46"/>
      <c r="D147" s="46"/>
      <c r="E147" s="46"/>
      <c r="F147" s="100"/>
      <c r="G147" s="100"/>
    </row>
    <row r="148" spans="2:7" s="15" customFormat="1" ht="15.75">
      <c r="B148" s="46"/>
      <c r="C148" s="46"/>
      <c r="D148" s="46"/>
      <c r="E148" s="46"/>
      <c r="F148" s="100"/>
      <c r="G148" s="100"/>
    </row>
    <row r="149" spans="2:7" s="15" customFormat="1" ht="15.75">
      <c r="B149" s="46"/>
      <c r="C149" s="46"/>
      <c r="D149" s="46"/>
      <c r="E149" s="46"/>
      <c r="F149" s="100"/>
      <c r="G149" s="100"/>
    </row>
    <row r="150" spans="2:7" s="15" customFormat="1" ht="15.75">
      <c r="B150" s="46"/>
      <c r="C150" s="46"/>
      <c r="D150" s="46"/>
      <c r="E150" s="46"/>
      <c r="F150" s="100"/>
      <c r="G150" s="100"/>
    </row>
    <row r="151" spans="2:7" s="15" customFormat="1" ht="15.75">
      <c r="B151" s="46"/>
      <c r="C151" s="46"/>
      <c r="D151" s="46"/>
      <c r="E151" s="46"/>
      <c r="F151" s="100"/>
      <c r="G151" s="100"/>
    </row>
    <row r="152" spans="2:7" s="15" customFormat="1" ht="15.75">
      <c r="B152" s="46"/>
      <c r="C152" s="46"/>
      <c r="D152" s="46"/>
      <c r="E152" s="46"/>
      <c r="F152" s="100"/>
      <c r="G152" s="100"/>
    </row>
    <row r="153" spans="2:7" s="15" customFormat="1" ht="15.75">
      <c r="B153" s="46"/>
      <c r="C153" s="46"/>
      <c r="D153" s="46"/>
      <c r="E153" s="46"/>
      <c r="F153" s="100"/>
      <c r="G153" s="100"/>
    </row>
    <row r="154" spans="2:7" s="15" customFormat="1" ht="15.75">
      <c r="B154" s="46"/>
      <c r="C154" s="46"/>
      <c r="D154" s="46"/>
      <c r="E154" s="46"/>
      <c r="F154" s="100"/>
      <c r="G154" s="100"/>
    </row>
    <row r="155" spans="2:7" s="15" customFormat="1" ht="15.75">
      <c r="B155" s="46"/>
      <c r="C155" s="46"/>
      <c r="D155" s="46"/>
      <c r="E155" s="46"/>
      <c r="F155" s="100"/>
      <c r="G155" s="100"/>
    </row>
    <row r="156" spans="2:7" s="15" customFormat="1" ht="15.75">
      <c r="B156" s="46"/>
      <c r="C156" s="46"/>
      <c r="D156" s="46"/>
      <c r="E156" s="46"/>
      <c r="F156" s="100"/>
      <c r="G156" s="100"/>
    </row>
    <row r="157" spans="2:7" s="15" customFormat="1" ht="15.75">
      <c r="B157" s="46"/>
      <c r="C157" s="46"/>
      <c r="D157" s="46"/>
      <c r="E157" s="46"/>
      <c r="F157" s="100"/>
      <c r="G157" s="100"/>
    </row>
    <row r="158" spans="2:7" s="15" customFormat="1" ht="15.75">
      <c r="B158" s="46"/>
      <c r="C158" s="46"/>
      <c r="D158" s="46"/>
      <c r="E158" s="46"/>
      <c r="F158" s="100"/>
      <c r="G158" s="100"/>
    </row>
    <row r="159" spans="2:7" s="15" customFormat="1" ht="15.75">
      <c r="B159" s="46"/>
      <c r="C159" s="46"/>
      <c r="D159" s="46"/>
      <c r="E159" s="46"/>
      <c r="F159" s="100"/>
      <c r="G159" s="100"/>
    </row>
    <row r="160" spans="2:7" s="15" customFormat="1" ht="15.75">
      <c r="B160" s="46"/>
      <c r="C160" s="46"/>
      <c r="D160" s="46"/>
      <c r="E160" s="46"/>
      <c r="F160" s="100"/>
      <c r="G160" s="100"/>
    </row>
    <row r="161" spans="2:7" s="15" customFormat="1" ht="15.75">
      <c r="B161" s="46"/>
      <c r="C161" s="46"/>
      <c r="D161" s="46"/>
      <c r="E161" s="46"/>
      <c r="F161" s="100"/>
      <c r="G161" s="100"/>
    </row>
    <row r="162" spans="2:7" s="15" customFormat="1" ht="15.75">
      <c r="B162" s="46"/>
      <c r="C162" s="46"/>
      <c r="D162" s="46"/>
      <c r="E162" s="46"/>
      <c r="F162" s="100"/>
      <c r="G162" s="100"/>
    </row>
    <row r="163" spans="2:7" s="15" customFormat="1" ht="15.75">
      <c r="B163" s="46"/>
      <c r="C163" s="46"/>
      <c r="D163" s="46"/>
      <c r="E163" s="46"/>
      <c r="F163" s="100"/>
      <c r="G163" s="100"/>
    </row>
    <row r="164" spans="2:7" s="15" customFormat="1" ht="15.75">
      <c r="B164" s="46"/>
      <c r="C164" s="46"/>
      <c r="D164" s="46"/>
      <c r="E164" s="46"/>
      <c r="F164" s="100"/>
      <c r="G164" s="100"/>
    </row>
    <row r="165" spans="2:7" s="15" customFormat="1" ht="15.75">
      <c r="B165" s="46"/>
      <c r="C165" s="46"/>
      <c r="D165" s="46"/>
      <c r="E165" s="46"/>
      <c r="F165" s="100"/>
      <c r="G165" s="100"/>
    </row>
    <row r="166" spans="2:7" s="15" customFormat="1" ht="15.75">
      <c r="B166" s="46"/>
      <c r="C166" s="46"/>
      <c r="D166" s="46"/>
      <c r="E166" s="46"/>
      <c r="F166" s="100"/>
      <c r="G166" s="100"/>
    </row>
    <row r="167" spans="2:7" s="15" customFormat="1" ht="15.75">
      <c r="B167" s="46"/>
      <c r="C167" s="46"/>
      <c r="D167" s="46"/>
      <c r="E167" s="46"/>
      <c r="F167" s="100"/>
      <c r="G167" s="100"/>
    </row>
    <row r="168" spans="2:7" s="15" customFormat="1" ht="15.75">
      <c r="B168" s="46"/>
      <c r="C168" s="46"/>
      <c r="D168" s="46"/>
      <c r="E168" s="46"/>
      <c r="F168" s="100"/>
      <c r="G168" s="100"/>
    </row>
    <row r="169" spans="2:7" s="15" customFormat="1" ht="15.75">
      <c r="B169" s="46"/>
      <c r="C169" s="46"/>
      <c r="D169" s="46"/>
      <c r="E169" s="46"/>
      <c r="F169" s="100"/>
      <c r="G169" s="100"/>
    </row>
    <row r="170" spans="2:7" s="15" customFormat="1" ht="15.75">
      <c r="B170" s="46"/>
      <c r="C170" s="46"/>
      <c r="D170" s="46"/>
      <c r="E170" s="46"/>
      <c r="F170" s="100"/>
      <c r="G170" s="100"/>
    </row>
    <row r="171" spans="2:7" s="15" customFormat="1" ht="15.75">
      <c r="B171" s="46"/>
      <c r="C171" s="46"/>
      <c r="D171" s="46"/>
      <c r="E171" s="46"/>
      <c r="F171" s="100"/>
      <c r="G171" s="100"/>
    </row>
    <row r="172" spans="2:7" s="15" customFormat="1" ht="15.75">
      <c r="B172" s="46"/>
      <c r="C172" s="46"/>
      <c r="D172" s="46"/>
      <c r="E172" s="46"/>
      <c r="F172" s="100"/>
      <c r="G172" s="100"/>
    </row>
    <row r="173" spans="2:7" s="15" customFormat="1" ht="15.75">
      <c r="B173" s="46"/>
      <c r="C173" s="46"/>
      <c r="D173" s="46"/>
      <c r="E173" s="46"/>
      <c r="F173" s="100"/>
      <c r="G173" s="100"/>
    </row>
    <row r="174" spans="2:7" s="15" customFormat="1" ht="15.75">
      <c r="B174" s="46"/>
      <c r="C174" s="46"/>
      <c r="D174" s="46"/>
      <c r="E174" s="46"/>
      <c r="F174" s="100"/>
      <c r="G174" s="100"/>
    </row>
    <row r="175" spans="2:7" s="15" customFormat="1" ht="15.75">
      <c r="B175" s="46"/>
      <c r="C175" s="46"/>
      <c r="D175" s="46"/>
      <c r="E175" s="46"/>
      <c r="F175" s="100"/>
      <c r="G175" s="100"/>
    </row>
    <row r="176" spans="2:7" s="15" customFormat="1" ht="15.75">
      <c r="B176" s="46"/>
      <c r="C176" s="46"/>
      <c r="D176" s="46"/>
      <c r="E176" s="46"/>
      <c r="F176" s="100"/>
      <c r="G176" s="100"/>
    </row>
    <row r="177" spans="2:7" s="15" customFormat="1" ht="15.75">
      <c r="B177" s="46"/>
      <c r="C177" s="46"/>
      <c r="D177" s="46"/>
      <c r="E177" s="46"/>
      <c r="F177" s="100"/>
      <c r="G177" s="100"/>
    </row>
    <row r="178" spans="2:7" s="15" customFormat="1" ht="15.75">
      <c r="B178" s="46"/>
      <c r="C178" s="46"/>
      <c r="D178" s="46"/>
      <c r="E178" s="46"/>
      <c r="F178" s="100"/>
      <c r="G178" s="100"/>
    </row>
    <row r="179" spans="2:7" s="15" customFormat="1" ht="15.75">
      <c r="B179" s="46"/>
      <c r="C179" s="46"/>
      <c r="D179" s="46"/>
      <c r="E179" s="46"/>
      <c r="F179" s="100"/>
      <c r="G179" s="100"/>
    </row>
    <row r="180" spans="2:7" s="15" customFormat="1" ht="15.75">
      <c r="B180" s="46"/>
      <c r="C180" s="46"/>
      <c r="D180" s="46"/>
      <c r="E180" s="46"/>
      <c r="F180" s="100"/>
      <c r="G180" s="100"/>
    </row>
    <row r="181" spans="2:7" s="15" customFormat="1" ht="15.75">
      <c r="B181" s="46"/>
      <c r="C181" s="46"/>
      <c r="D181" s="46"/>
      <c r="E181" s="46"/>
      <c r="F181" s="100"/>
      <c r="G181" s="100"/>
    </row>
    <row r="182" spans="2:7" s="15" customFormat="1" ht="15.75">
      <c r="B182" s="46"/>
      <c r="C182" s="46"/>
      <c r="D182" s="46"/>
      <c r="E182" s="46"/>
      <c r="F182" s="100"/>
      <c r="G182" s="100"/>
    </row>
    <row r="183" spans="2:7" s="15" customFormat="1" ht="15.75">
      <c r="B183" s="46"/>
      <c r="C183" s="46"/>
      <c r="D183" s="46"/>
      <c r="E183" s="46"/>
      <c r="F183" s="100"/>
      <c r="G183" s="100"/>
    </row>
    <row r="184" spans="2:7" s="15" customFormat="1" ht="15.75">
      <c r="B184" s="46"/>
      <c r="C184" s="46"/>
      <c r="D184" s="46"/>
      <c r="E184" s="46"/>
      <c r="F184" s="100"/>
      <c r="G184" s="100"/>
    </row>
    <row r="185" spans="2:7" s="15" customFormat="1" ht="15.75">
      <c r="B185" s="46"/>
      <c r="C185" s="46"/>
      <c r="D185" s="46"/>
      <c r="E185" s="46"/>
      <c r="F185" s="100"/>
      <c r="G185" s="100"/>
    </row>
  </sheetData>
  <sheetProtection selectLockedCells="1" selectUnlockedCells="1"/>
  <mergeCells count="16">
    <mergeCell ref="A2:F2"/>
    <mergeCell ref="A7:E8"/>
    <mergeCell ref="A3:F3"/>
    <mergeCell ref="A4:F4"/>
    <mergeCell ref="A5:F5"/>
    <mergeCell ref="F7:G7"/>
    <mergeCell ref="A1:F1"/>
    <mergeCell ref="C57:E57"/>
    <mergeCell ref="A9:D9"/>
    <mergeCell ref="C25:D25"/>
    <mergeCell ref="C56:E56"/>
    <mergeCell ref="C20:E20"/>
    <mergeCell ref="C36:E36"/>
    <mergeCell ref="C21:E21"/>
    <mergeCell ref="C22:E22"/>
    <mergeCell ref="C23:E23"/>
  </mergeCells>
  <printOptions headings="1" horizontalCentered="1"/>
  <pageMargins left="0.1701388888888889" right="0.39375" top="0.27569444444444446" bottom="0.5118055555555555" header="0.5118055555555555" footer="0.5118055555555555"/>
  <pageSetup horizontalDpi="300" verticalDpi="300" orientation="portrait" paperSize="9" scale="69" r:id="rId1"/>
  <headerFooter alignWithMargins="0">
    <oddFooter>&amp;C&amp;P.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selection activeCell="B4" sqref="B4"/>
    </sheetView>
  </sheetViews>
  <sheetFormatPr defaultColWidth="9.140625" defaultRowHeight="12.75"/>
  <cols>
    <col min="1" max="1" width="6.57421875" style="0" customWidth="1"/>
    <col min="9" max="9" width="8.00390625" style="98" customWidth="1"/>
    <col min="10" max="10" width="11.57421875" style="98" bestFit="1" customWidth="1"/>
  </cols>
  <sheetData>
    <row r="1" spans="9:10" ht="28.5" customHeight="1">
      <c r="I1" s="177" t="s">
        <v>389</v>
      </c>
      <c r="J1" s="193"/>
    </row>
    <row r="2" spans="9:10" ht="21" customHeight="1">
      <c r="I2" s="110" t="s">
        <v>390</v>
      </c>
      <c r="J2" s="110" t="s">
        <v>391</v>
      </c>
    </row>
    <row r="4" ht="12.75">
      <c r="B4" t="s">
        <v>428</v>
      </c>
    </row>
    <row r="5" spans="2:9" ht="12.75">
      <c r="B5" t="s">
        <v>376</v>
      </c>
      <c r="C5" s="48"/>
      <c r="D5" s="48"/>
      <c r="E5" s="48"/>
      <c r="F5" s="48"/>
      <c r="G5" s="48"/>
      <c r="H5" s="48"/>
      <c r="I5" s="89"/>
    </row>
    <row r="6" spans="2:9" ht="12.75">
      <c r="B6" s="48"/>
      <c r="C6" s="48"/>
      <c r="D6" s="48"/>
      <c r="E6" s="48"/>
      <c r="F6" s="48"/>
      <c r="G6" s="48"/>
      <c r="H6" s="48"/>
      <c r="I6" s="90"/>
    </row>
    <row r="7" spans="1:10" s="86" customFormat="1" ht="12.75">
      <c r="A7" s="86" t="s">
        <v>165</v>
      </c>
      <c r="B7" s="86" t="s">
        <v>166</v>
      </c>
      <c r="I7" s="91"/>
      <c r="J7" s="91"/>
    </row>
    <row r="8" spans="2:9" ht="12.75">
      <c r="B8" s="48"/>
      <c r="C8" s="48"/>
      <c r="D8" s="48"/>
      <c r="E8" s="48"/>
      <c r="F8" s="48"/>
      <c r="G8" s="48"/>
      <c r="H8" s="48"/>
      <c r="I8" s="92"/>
    </row>
    <row r="9" spans="1:10" s="86" customFormat="1" ht="12.75">
      <c r="A9" s="85" t="s">
        <v>167</v>
      </c>
      <c r="B9" s="86" t="s">
        <v>385</v>
      </c>
      <c r="I9" s="91"/>
      <c r="J9" s="91"/>
    </row>
    <row r="10" spans="1:10" ht="12.75">
      <c r="A10" s="83" t="s">
        <v>168</v>
      </c>
      <c r="B10" t="s">
        <v>387</v>
      </c>
      <c r="C10" s="48"/>
      <c r="D10" s="48"/>
      <c r="E10" s="48"/>
      <c r="F10" s="48"/>
      <c r="G10" s="48"/>
      <c r="H10" s="48"/>
      <c r="I10" s="93">
        <v>0</v>
      </c>
      <c r="J10" s="98">
        <v>18</v>
      </c>
    </row>
    <row r="11" spans="1:10" s="112" customFormat="1" ht="12.75">
      <c r="A11" s="111" t="s">
        <v>169</v>
      </c>
      <c r="B11" s="70" t="s">
        <v>388</v>
      </c>
      <c r="C11" s="70"/>
      <c r="D11" s="70"/>
      <c r="E11" s="70"/>
      <c r="F11" s="70"/>
      <c r="G11" s="70"/>
      <c r="H11" s="70"/>
      <c r="I11" s="93">
        <v>0</v>
      </c>
      <c r="J11" s="114">
        <v>25</v>
      </c>
    </row>
    <row r="12" spans="1:10" ht="12.75">
      <c r="A12" s="83" t="s">
        <v>386</v>
      </c>
      <c r="B12" s="84" t="s">
        <v>170</v>
      </c>
      <c r="C12" s="84"/>
      <c r="D12" s="84"/>
      <c r="E12" s="84"/>
      <c r="F12" s="84"/>
      <c r="G12" s="83"/>
      <c r="H12" s="84"/>
      <c r="I12" s="89">
        <f>SUM(I10:I11)</f>
        <v>0</v>
      </c>
      <c r="J12" s="89">
        <f>SUM(J10:J11)</f>
        <v>43</v>
      </c>
    </row>
    <row r="13" spans="1:9" ht="12.75">
      <c r="A13" s="83"/>
      <c r="B13" s="48"/>
      <c r="C13" s="48"/>
      <c r="D13" s="48"/>
      <c r="E13" s="48"/>
      <c r="F13" s="48"/>
      <c r="G13" s="48"/>
      <c r="H13" s="48"/>
      <c r="I13" s="89"/>
    </row>
    <row r="14" spans="1:10" s="86" customFormat="1" ht="12.75">
      <c r="A14" s="85" t="s">
        <v>171</v>
      </c>
      <c r="B14" s="86" t="s">
        <v>392</v>
      </c>
      <c r="I14" s="91"/>
      <c r="J14" s="91"/>
    </row>
    <row r="15" spans="1:10" ht="12.75">
      <c r="A15" s="83" t="s">
        <v>172</v>
      </c>
      <c r="B15" s="48" t="s">
        <v>393</v>
      </c>
      <c r="C15" s="48"/>
      <c r="D15" s="48"/>
      <c r="E15" s="48"/>
      <c r="F15" s="48"/>
      <c r="G15" s="48"/>
      <c r="H15" s="48"/>
      <c r="I15" s="93">
        <v>0</v>
      </c>
      <c r="J15" s="98">
        <v>0</v>
      </c>
    </row>
    <row r="16" spans="1:10" ht="12.75">
      <c r="A16" s="83" t="s">
        <v>173</v>
      </c>
      <c r="B16" s="48" t="s">
        <v>170</v>
      </c>
      <c r="C16" s="48"/>
      <c r="D16" s="48"/>
      <c r="E16" s="48"/>
      <c r="F16" s="48"/>
      <c r="G16" s="48"/>
      <c r="H16" s="48"/>
      <c r="I16" s="89">
        <v>0</v>
      </c>
      <c r="J16" s="98">
        <v>0</v>
      </c>
    </row>
    <row r="17" spans="1:9" ht="12.75">
      <c r="A17" s="83"/>
      <c r="B17" s="48"/>
      <c r="C17" s="48"/>
      <c r="D17" s="48"/>
      <c r="E17" s="48"/>
      <c r="F17" s="48"/>
      <c r="G17" s="48"/>
      <c r="H17" s="48"/>
      <c r="I17" s="89"/>
    </row>
    <row r="18" spans="1:10" s="86" customFormat="1" ht="12.75">
      <c r="A18" s="85" t="s">
        <v>174</v>
      </c>
      <c r="B18" s="86" t="s">
        <v>284</v>
      </c>
      <c r="I18" s="91"/>
      <c r="J18" s="91"/>
    </row>
    <row r="19" spans="1:10" ht="12.75">
      <c r="A19" s="83" t="s">
        <v>175</v>
      </c>
      <c r="B19" s="48" t="s">
        <v>176</v>
      </c>
      <c r="C19" s="48"/>
      <c r="D19" s="48"/>
      <c r="E19" s="48"/>
      <c r="F19" s="48"/>
      <c r="G19" s="48"/>
      <c r="H19" s="48"/>
      <c r="I19" s="89">
        <v>0</v>
      </c>
      <c r="J19" s="89">
        <v>0</v>
      </c>
    </row>
    <row r="20" spans="1:10" ht="12.75">
      <c r="A20" s="83" t="s">
        <v>177</v>
      </c>
      <c r="B20" t="s">
        <v>178</v>
      </c>
      <c r="C20" s="48"/>
      <c r="D20" s="48"/>
      <c r="E20" s="48"/>
      <c r="F20" s="48"/>
      <c r="G20" s="48"/>
      <c r="H20" s="48"/>
      <c r="I20" s="89">
        <v>0</v>
      </c>
      <c r="J20" s="89">
        <v>0</v>
      </c>
    </row>
    <row r="21" spans="1:10" ht="12.75">
      <c r="A21" s="83" t="s">
        <v>179</v>
      </c>
      <c r="B21" t="s">
        <v>302</v>
      </c>
      <c r="C21" s="48"/>
      <c r="D21" s="48"/>
      <c r="E21" s="48"/>
      <c r="F21" s="48"/>
      <c r="G21" s="48"/>
      <c r="H21" s="48"/>
      <c r="I21" s="89">
        <v>1700</v>
      </c>
      <c r="J21" s="89">
        <v>1700</v>
      </c>
    </row>
    <row r="22" spans="1:10" ht="12.75">
      <c r="A22" s="83" t="s">
        <v>180</v>
      </c>
      <c r="B22" s="48" t="s">
        <v>181</v>
      </c>
      <c r="C22" s="48"/>
      <c r="D22" s="48"/>
      <c r="E22" s="48"/>
      <c r="F22" s="48"/>
      <c r="G22" s="48"/>
      <c r="H22" s="48"/>
      <c r="I22" s="93">
        <v>3075</v>
      </c>
      <c r="J22" s="93">
        <v>2629</v>
      </c>
    </row>
    <row r="23" spans="1:10" ht="12.75">
      <c r="A23" s="83" t="s">
        <v>182</v>
      </c>
      <c r="B23" s="48" t="s">
        <v>333</v>
      </c>
      <c r="C23" s="48"/>
      <c r="D23" s="48"/>
      <c r="E23" s="48"/>
      <c r="F23" s="48"/>
      <c r="G23" s="48"/>
      <c r="H23" s="48"/>
      <c r="I23" s="93">
        <v>300</v>
      </c>
      <c r="J23" s="93">
        <v>300</v>
      </c>
    </row>
    <row r="24" spans="1:10" ht="12.75">
      <c r="A24" s="83" t="s">
        <v>331</v>
      </c>
      <c r="B24" s="48" t="s">
        <v>334</v>
      </c>
      <c r="C24" s="48"/>
      <c r="D24" s="48"/>
      <c r="E24" s="48"/>
      <c r="F24" s="48"/>
      <c r="G24" s="48"/>
      <c r="H24" s="48"/>
      <c r="I24" s="93">
        <v>50</v>
      </c>
      <c r="J24" s="93">
        <v>50</v>
      </c>
    </row>
    <row r="25" spans="1:10" ht="12.75">
      <c r="A25" s="83" t="s">
        <v>332</v>
      </c>
      <c r="B25" s="48" t="s">
        <v>397</v>
      </c>
      <c r="C25" s="48"/>
      <c r="D25" s="48"/>
      <c r="E25" s="48"/>
      <c r="F25" s="48"/>
      <c r="G25" s="48"/>
      <c r="H25" s="48"/>
      <c r="I25" s="93">
        <v>0</v>
      </c>
      <c r="J25" s="93">
        <v>0</v>
      </c>
    </row>
    <row r="26" spans="1:10" ht="12.75">
      <c r="A26" s="83" t="s">
        <v>395</v>
      </c>
      <c r="B26" s="48" t="s">
        <v>398</v>
      </c>
      <c r="C26" s="48"/>
      <c r="D26" s="48"/>
      <c r="E26" s="48"/>
      <c r="F26" s="48"/>
      <c r="G26" s="48"/>
      <c r="H26" s="48"/>
      <c r="I26" s="93">
        <v>0</v>
      </c>
      <c r="J26" s="93">
        <v>127</v>
      </c>
    </row>
    <row r="27" spans="1:10" ht="12.75">
      <c r="A27" s="83" t="s">
        <v>396</v>
      </c>
      <c r="B27" s="48" t="s">
        <v>170</v>
      </c>
      <c r="C27" s="48"/>
      <c r="D27" s="48"/>
      <c r="E27" s="48"/>
      <c r="F27" s="48"/>
      <c r="H27" s="48"/>
      <c r="I27" s="89">
        <f>SUM(I19:I24)</f>
        <v>5125</v>
      </c>
      <c r="J27" s="89">
        <f>SUM(J19:J26)</f>
        <v>4806</v>
      </c>
    </row>
    <row r="28" spans="1:9" ht="12.75">
      <c r="A28" s="83"/>
      <c r="B28" s="48"/>
      <c r="C28" s="48"/>
      <c r="D28" s="48"/>
      <c r="E28" s="48"/>
      <c r="F28" s="48"/>
      <c r="G28" s="48"/>
      <c r="H28" s="48"/>
      <c r="I28" s="89"/>
    </row>
    <row r="29" spans="1:10" s="86" customFormat="1" ht="12.75">
      <c r="A29" s="85" t="s">
        <v>183</v>
      </c>
      <c r="B29" s="86" t="s">
        <v>184</v>
      </c>
      <c r="I29" s="91"/>
      <c r="J29" s="91"/>
    </row>
    <row r="30" spans="1:10" ht="12.75">
      <c r="A30" s="83" t="s">
        <v>185</v>
      </c>
      <c r="B30" s="48" t="s">
        <v>30</v>
      </c>
      <c r="C30" s="48"/>
      <c r="D30" s="48"/>
      <c r="E30" s="48"/>
      <c r="F30" s="48"/>
      <c r="G30" s="48"/>
      <c r="H30" s="48"/>
      <c r="I30" s="89">
        <v>6000</v>
      </c>
      <c r="J30" s="89">
        <v>6000</v>
      </c>
    </row>
    <row r="31" spans="1:10" ht="12.75">
      <c r="A31" s="83" t="s">
        <v>186</v>
      </c>
      <c r="B31" s="48" t="s">
        <v>187</v>
      </c>
      <c r="C31" s="48"/>
      <c r="D31" s="48"/>
      <c r="E31" s="48"/>
      <c r="F31" s="48"/>
      <c r="G31" s="48"/>
      <c r="H31" s="48"/>
      <c r="I31" s="89">
        <v>3000</v>
      </c>
      <c r="J31" s="89">
        <v>3000</v>
      </c>
    </row>
    <row r="32" spans="1:10" ht="12.75">
      <c r="A32" s="83" t="s">
        <v>188</v>
      </c>
      <c r="B32" t="s">
        <v>326</v>
      </c>
      <c r="C32" s="48"/>
      <c r="D32" s="48"/>
      <c r="E32" s="48"/>
      <c r="F32" s="48"/>
      <c r="G32" s="48"/>
      <c r="H32" s="48"/>
      <c r="I32" s="89">
        <v>100</v>
      </c>
      <c r="J32" s="89">
        <v>100</v>
      </c>
    </row>
    <row r="33" spans="1:10" ht="12.75">
      <c r="A33" s="83" t="s">
        <v>189</v>
      </c>
      <c r="B33" s="48" t="s">
        <v>31</v>
      </c>
      <c r="C33" s="48"/>
      <c r="D33" s="48"/>
      <c r="E33" s="48"/>
      <c r="F33" s="48"/>
      <c r="G33" s="48"/>
      <c r="H33" s="48"/>
      <c r="I33" s="89">
        <v>100</v>
      </c>
      <c r="J33" s="89">
        <v>100</v>
      </c>
    </row>
    <row r="34" spans="1:10" ht="12.75">
      <c r="A34" s="83" t="s">
        <v>190</v>
      </c>
      <c r="B34" s="48" t="s">
        <v>33</v>
      </c>
      <c r="C34" s="48"/>
      <c r="D34" s="48"/>
      <c r="E34" s="48"/>
      <c r="F34" s="48"/>
      <c r="G34" s="48"/>
      <c r="H34" s="48"/>
      <c r="I34" s="89">
        <v>500</v>
      </c>
      <c r="J34" s="89">
        <v>500</v>
      </c>
    </row>
    <row r="35" spans="1:10" ht="12.75">
      <c r="A35" s="83" t="s">
        <v>191</v>
      </c>
      <c r="B35" s="48" t="s">
        <v>193</v>
      </c>
      <c r="C35" s="48"/>
      <c r="D35" s="48"/>
      <c r="E35" s="48"/>
      <c r="F35" s="48"/>
      <c r="G35" s="48"/>
      <c r="H35" s="48"/>
      <c r="I35" s="89">
        <v>30</v>
      </c>
      <c r="J35" s="89">
        <v>30</v>
      </c>
    </row>
    <row r="36" spans="1:10" ht="12.75">
      <c r="A36" s="83" t="s">
        <v>192</v>
      </c>
      <c r="B36" s="48" t="s">
        <v>195</v>
      </c>
      <c r="C36" s="48"/>
      <c r="D36" s="48"/>
      <c r="E36" s="48"/>
      <c r="F36" s="48"/>
      <c r="G36" s="48"/>
      <c r="H36" s="48"/>
      <c r="I36" s="93">
        <v>0</v>
      </c>
      <c r="J36" s="93">
        <v>0</v>
      </c>
    </row>
    <row r="37" spans="1:10" ht="12.75">
      <c r="A37" s="83" t="s">
        <v>194</v>
      </c>
      <c r="B37" s="48" t="s">
        <v>170</v>
      </c>
      <c r="C37" s="48"/>
      <c r="D37" s="48"/>
      <c r="E37" s="48"/>
      <c r="F37" s="48"/>
      <c r="H37" s="48"/>
      <c r="I37" s="89">
        <f>SUM(I30:I36)</f>
        <v>9730</v>
      </c>
      <c r="J37" s="89">
        <f>SUM(J30:J36)</f>
        <v>9730</v>
      </c>
    </row>
    <row r="38" spans="1:9" ht="12.75">
      <c r="A38" s="83"/>
      <c r="B38" s="48"/>
      <c r="C38" s="48"/>
      <c r="D38" s="48"/>
      <c r="E38" s="48"/>
      <c r="F38" s="48"/>
      <c r="G38" s="48"/>
      <c r="H38" s="48"/>
      <c r="I38" s="89"/>
    </row>
    <row r="39" spans="1:10" s="86" customFormat="1" ht="12.75">
      <c r="A39" s="85" t="s">
        <v>196</v>
      </c>
      <c r="B39" s="86" t="s">
        <v>197</v>
      </c>
      <c r="I39" s="91"/>
      <c r="J39" s="91"/>
    </row>
    <row r="40" spans="1:10" ht="12.75">
      <c r="A40" s="83" t="s">
        <v>198</v>
      </c>
      <c r="B40" t="s">
        <v>285</v>
      </c>
      <c r="C40" s="48"/>
      <c r="D40" s="48"/>
      <c r="E40" s="48"/>
      <c r="F40" s="48"/>
      <c r="G40" s="48"/>
      <c r="H40" s="48"/>
      <c r="I40" s="89">
        <v>1000</v>
      </c>
      <c r="J40" s="89">
        <v>1000</v>
      </c>
    </row>
    <row r="41" spans="1:10" ht="12.75">
      <c r="A41" s="83" t="s">
        <v>199</v>
      </c>
      <c r="B41" t="s">
        <v>286</v>
      </c>
      <c r="C41" s="48"/>
      <c r="D41" s="48"/>
      <c r="E41" s="48"/>
      <c r="F41" s="48"/>
      <c r="G41" s="48"/>
      <c r="H41" s="48"/>
      <c r="I41" s="89">
        <v>500</v>
      </c>
      <c r="J41" s="89">
        <v>500</v>
      </c>
    </row>
    <row r="42" spans="1:10" ht="12.75">
      <c r="A42" s="83" t="s">
        <v>200</v>
      </c>
      <c r="B42" t="s">
        <v>335</v>
      </c>
      <c r="C42" s="48"/>
      <c r="D42" s="48"/>
      <c r="E42" s="48"/>
      <c r="F42" s="48"/>
      <c r="G42" s="48"/>
      <c r="H42" s="48"/>
      <c r="I42" s="89">
        <v>500</v>
      </c>
      <c r="J42" s="89">
        <v>500</v>
      </c>
    </row>
    <row r="43" spans="1:10" ht="12.75">
      <c r="A43" s="83" t="s">
        <v>201</v>
      </c>
      <c r="B43" t="s">
        <v>403</v>
      </c>
      <c r="C43" s="48"/>
      <c r="D43" s="48"/>
      <c r="E43" s="48"/>
      <c r="F43" s="48"/>
      <c r="G43" s="48"/>
      <c r="H43" s="48"/>
      <c r="I43" s="89">
        <v>0</v>
      </c>
      <c r="J43" s="89">
        <v>114</v>
      </c>
    </row>
    <row r="44" spans="1:10" ht="12.75">
      <c r="A44" s="83" t="s">
        <v>402</v>
      </c>
      <c r="B44" t="s">
        <v>170</v>
      </c>
      <c r="C44" s="48"/>
      <c r="D44" s="48"/>
      <c r="E44" s="48"/>
      <c r="F44" s="48"/>
      <c r="G44" s="48"/>
      <c r="H44" s="48"/>
      <c r="I44" s="89">
        <f>SUM(I40:I43)</f>
        <v>2000</v>
      </c>
      <c r="J44" s="89">
        <f>SUM(J40:J43)</f>
        <v>2114</v>
      </c>
    </row>
    <row r="45" spans="1:9" ht="12.75">
      <c r="A45" s="83"/>
      <c r="B45" s="48"/>
      <c r="C45" s="48"/>
      <c r="D45" s="48"/>
      <c r="E45" s="48"/>
      <c r="F45" s="48"/>
      <c r="H45" s="48"/>
      <c r="I45" s="89"/>
    </row>
    <row r="46" spans="1:10" s="86" customFormat="1" ht="12.75">
      <c r="A46" s="85" t="s">
        <v>202</v>
      </c>
      <c r="B46" s="86" t="s">
        <v>203</v>
      </c>
      <c r="I46" s="91"/>
      <c r="J46" s="91"/>
    </row>
    <row r="47" spans="1:10" ht="12.75">
      <c r="A47" s="83" t="s">
        <v>204</v>
      </c>
      <c r="B47" t="s">
        <v>287</v>
      </c>
      <c r="C47" s="48"/>
      <c r="D47" s="48"/>
      <c r="E47" s="48"/>
      <c r="F47" s="48"/>
      <c r="G47" s="48"/>
      <c r="H47" s="48"/>
      <c r="I47" s="89">
        <f>SUM(I48:I49)</f>
        <v>2084</v>
      </c>
      <c r="J47" s="89">
        <f>SUM(J48:J49)</f>
        <v>2336</v>
      </c>
    </row>
    <row r="48" spans="1:10" ht="12.75">
      <c r="A48" s="83" t="s">
        <v>205</v>
      </c>
      <c r="B48" t="s">
        <v>288</v>
      </c>
      <c r="C48" s="48"/>
      <c r="D48" s="48"/>
      <c r="E48" s="48"/>
      <c r="F48" s="48"/>
      <c r="G48" s="48"/>
      <c r="H48" s="48"/>
      <c r="I48" s="89">
        <v>2084</v>
      </c>
      <c r="J48" s="89">
        <v>2133</v>
      </c>
    </row>
    <row r="49" spans="1:10" ht="12.75">
      <c r="A49" s="83" t="s">
        <v>206</v>
      </c>
      <c r="B49" t="s">
        <v>289</v>
      </c>
      <c r="C49" s="48"/>
      <c r="D49" s="48"/>
      <c r="E49" s="48"/>
      <c r="F49" s="48"/>
      <c r="G49" s="48"/>
      <c r="H49" s="48"/>
      <c r="I49" s="89">
        <v>0</v>
      </c>
      <c r="J49" s="89">
        <v>203</v>
      </c>
    </row>
    <row r="50" spans="1:10" ht="12.75">
      <c r="A50" s="83"/>
      <c r="B50" s="48"/>
      <c r="C50" s="48"/>
      <c r="D50" s="48"/>
      <c r="E50" s="48"/>
      <c r="F50" s="48"/>
      <c r="G50" s="48"/>
      <c r="H50" s="48"/>
      <c r="I50" s="89"/>
      <c r="J50" s="89"/>
    </row>
    <row r="51" spans="1:10" ht="12.75">
      <c r="A51" s="83" t="s">
        <v>207</v>
      </c>
      <c r="B51" t="s">
        <v>290</v>
      </c>
      <c r="C51" s="48"/>
      <c r="D51" s="48"/>
      <c r="E51" s="48"/>
      <c r="F51" s="48"/>
      <c r="G51" s="48"/>
      <c r="H51" s="48"/>
      <c r="I51" s="89">
        <f>SUM(I52:I56)</f>
        <v>3210</v>
      </c>
      <c r="J51" s="89">
        <f>SUM(J52:J56)</f>
        <v>3210</v>
      </c>
    </row>
    <row r="52" spans="1:10" ht="12.75">
      <c r="A52" s="83" t="s">
        <v>208</v>
      </c>
      <c r="B52" t="s">
        <v>292</v>
      </c>
      <c r="C52" s="48"/>
      <c r="D52" s="48"/>
      <c r="E52" s="48"/>
      <c r="F52" s="48"/>
      <c r="G52" s="48"/>
      <c r="H52" s="48"/>
      <c r="I52" s="89">
        <v>732</v>
      </c>
      <c r="J52" s="89">
        <v>732</v>
      </c>
    </row>
    <row r="53" spans="1:10" ht="12.75">
      <c r="A53" s="83" t="s">
        <v>209</v>
      </c>
      <c r="B53" t="s">
        <v>291</v>
      </c>
      <c r="C53" s="48"/>
      <c r="D53" s="48"/>
      <c r="E53" s="48"/>
      <c r="F53" s="48"/>
      <c r="G53" s="48"/>
      <c r="H53" s="48"/>
      <c r="I53" s="89">
        <v>2591</v>
      </c>
      <c r="J53" s="89">
        <v>2591</v>
      </c>
    </row>
    <row r="54" spans="1:10" ht="12.75">
      <c r="A54" s="83" t="s">
        <v>293</v>
      </c>
      <c r="B54" t="s">
        <v>294</v>
      </c>
      <c r="C54" s="48"/>
      <c r="D54" s="48"/>
      <c r="E54" s="48"/>
      <c r="F54" s="48"/>
      <c r="G54" s="48"/>
      <c r="H54" s="48"/>
      <c r="I54" s="89">
        <v>144</v>
      </c>
      <c r="J54" s="89">
        <v>144</v>
      </c>
    </row>
    <row r="55" spans="1:10" ht="12.75">
      <c r="A55" s="83" t="s">
        <v>295</v>
      </c>
      <c r="B55" t="s">
        <v>296</v>
      </c>
      <c r="C55" s="48"/>
      <c r="D55" s="48"/>
      <c r="E55" s="48"/>
      <c r="F55" s="48"/>
      <c r="G55" s="48"/>
      <c r="H55" s="48"/>
      <c r="I55" s="89">
        <v>441</v>
      </c>
      <c r="J55" s="89">
        <v>441</v>
      </c>
    </row>
    <row r="56" spans="1:10" ht="12.75">
      <c r="A56" s="83" t="s">
        <v>297</v>
      </c>
      <c r="B56" t="s">
        <v>298</v>
      </c>
      <c r="C56" s="48"/>
      <c r="D56" s="48"/>
      <c r="E56" s="48"/>
      <c r="F56" s="48"/>
      <c r="G56" s="48"/>
      <c r="H56" s="48"/>
      <c r="I56" s="89">
        <v>-698</v>
      </c>
      <c r="J56" s="89">
        <v>-698</v>
      </c>
    </row>
    <row r="57" spans="1:10" ht="12.75">
      <c r="A57" s="83"/>
      <c r="C57" s="48"/>
      <c r="D57" s="48"/>
      <c r="E57" s="48"/>
      <c r="F57" s="48"/>
      <c r="G57" s="48"/>
      <c r="H57" s="48"/>
      <c r="I57" s="89"/>
      <c r="J57" s="89"/>
    </row>
    <row r="58" spans="1:10" ht="12.75">
      <c r="A58" s="83" t="s">
        <v>210</v>
      </c>
      <c r="B58" t="s">
        <v>299</v>
      </c>
      <c r="C58" s="48"/>
      <c r="D58" s="48"/>
      <c r="E58" s="48"/>
      <c r="F58" s="48"/>
      <c r="G58" s="48"/>
      <c r="H58" s="48"/>
      <c r="I58" s="89">
        <v>3000</v>
      </c>
      <c r="J58" s="89">
        <v>3000</v>
      </c>
    </row>
    <row r="59" spans="1:10" ht="12.75">
      <c r="A59" s="83"/>
      <c r="B59" s="48"/>
      <c r="C59" s="48"/>
      <c r="D59" s="48"/>
      <c r="E59" s="48"/>
      <c r="F59" s="48"/>
      <c r="G59" s="48"/>
      <c r="H59" s="48"/>
      <c r="I59" s="89"/>
      <c r="J59" s="89"/>
    </row>
    <row r="60" spans="1:10" ht="12.75">
      <c r="A60" s="83" t="s">
        <v>211</v>
      </c>
      <c r="B60" t="s">
        <v>301</v>
      </c>
      <c r="C60" s="48"/>
      <c r="D60" s="48"/>
      <c r="E60" s="48"/>
      <c r="F60" s="48"/>
      <c r="G60" s="48"/>
      <c r="H60" s="48"/>
      <c r="I60" s="89">
        <f>SUM(I61:I65)</f>
        <v>496</v>
      </c>
      <c r="J60" s="89">
        <f>SUM(J61:J67)</f>
        <v>1029</v>
      </c>
    </row>
    <row r="61" spans="1:10" ht="12.75">
      <c r="A61" s="83" t="s">
        <v>212</v>
      </c>
      <c r="B61" t="s">
        <v>300</v>
      </c>
      <c r="C61" s="48"/>
      <c r="D61" s="48"/>
      <c r="E61" s="48"/>
      <c r="F61" s="48"/>
      <c r="G61" s="48"/>
      <c r="H61" s="48"/>
      <c r="I61" s="89">
        <v>323</v>
      </c>
      <c r="J61" s="89">
        <v>323</v>
      </c>
    </row>
    <row r="62" spans="1:10" ht="12.75">
      <c r="A62" s="83" t="s">
        <v>213</v>
      </c>
      <c r="B62" t="s">
        <v>37</v>
      </c>
      <c r="C62" s="48"/>
      <c r="D62" s="48"/>
      <c r="E62" s="48"/>
      <c r="F62" s="48"/>
      <c r="G62" s="48"/>
      <c r="H62" s="48"/>
      <c r="I62" s="89">
        <v>0</v>
      </c>
      <c r="J62" s="89">
        <v>0</v>
      </c>
    </row>
    <row r="63" spans="1:10" ht="12.75">
      <c r="A63" s="83" t="s">
        <v>327</v>
      </c>
      <c r="B63" t="s">
        <v>328</v>
      </c>
      <c r="C63" s="48"/>
      <c r="D63" s="48"/>
      <c r="E63" s="48"/>
      <c r="F63" s="48"/>
      <c r="G63" s="48"/>
      <c r="H63" s="48"/>
      <c r="I63" s="89">
        <v>173</v>
      </c>
      <c r="J63" s="89">
        <v>173</v>
      </c>
    </row>
    <row r="64" spans="1:10" ht="12.75">
      <c r="A64" s="83" t="s">
        <v>404</v>
      </c>
      <c r="B64" t="s">
        <v>406</v>
      </c>
      <c r="C64" s="48"/>
      <c r="D64" s="48"/>
      <c r="E64" s="48"/>
      <c r="F64" s="48"/>
      <c r="G64" s="48"/>
      <c r="H64" s="48"/>
      <c r="I64" s="89">
        <v>0</v>
      </c>
      <c r="J64" s="89">
        <v>87</v>
      </c>
    </row>
    <row r="65" spans="1:10" ht="12.75">
      <c r="A65" s="83" t="s">
        <v>405</v>
      </c>
      <c r="B65" t="s">
        <v>407</v>
      </c>
      <c r="C65" s="48"/>
      <c r="D65" s="48"/>
      <c r="E65" s="48"/>
      <c r="F65" s="48"/>
      <c r="G65" s="48"/>
      <c r="H65" s="48"/>
      <c r="I65" s="89">
        <v>0</v>
      </c>
      <c r="J65" s="89">
        <v>204</v>
      </c>
    </row>
    <row r="66" spans="1:10" ht="12.75">
      <c r="A66" s="83" t="s">
        <v>412</v>
      </c>
      <c r="B66" t="s">
        <v>413</v>
      </c>
      <c r="C66" s="48"/>
      <c r="D66" s="48"/>
      <c r="E66" s="48"/>
      <c r="F66" s="48"/>
      <c r="G66" s="48"/>
      <c r="H66" s="48"/>
      <c r="I66" s="89">
        <v>0</v>
      </c>
      <c r="J66" s="89">
        <v>19</v>
      </c>
    </row>
    <row r="67" spans="1:10" ht="12.75">
      <c r="A67" s="83" t="s">
        <v>414</v>
      </c>
      <c r="B67" t="s">
        <v>415</v>
      </c>
      <c r="C67" s="48"/>
      <c r="D67" s="48"/>
      <c r="E67" s="48"/>
      <c r="F67" s="48"/>
      <c r="G67" s="48"/>
      <c r="H67" s="48"/>
      <c r="I67" s="89">
        <v>0</v>
      </c>
      <c r="J67" s="89">
        <v>223</v>
      </c>
    </row>
    <row r="68" spans="1:10" ht="12.75">
      <c r="A68" s="83" t="s">
        <v>214</v>
      </c>
      <c r="B68" s="48" t="s">
        <v>170</v>
      </c>
      <c r="C68" s="48"/>
      <c r="D68" s="48"/>
      <c r="E68" s="48"/>
      <c r="F68" s="48"/>
      <c r="G68" s="48"/>
      <c r="H68" s="48"/>
      <c r="I68" s="94">
        <f>SUM(I47+I51+I58+I60)</f>
        <v>8790</v>
      </c>
      <c r="J68" s="94">
        <f>SUM(J47+J51+J58+J60)</f>
        <v>9575</v>
      </c>
    </row>
    <row r="69" spans="1:9" ht="12.75">
      <c r="A69" s="83"/>
      <c r="B69" s="48"/>
      <c r="C69" s="48"/>
      <c r="D69" s="48"/>
      <c r="E69" s="48"/>
      <c r="F69" s="48"/>
      <c r="G69" s="48"/>
      <c r="H69" s="48"/>
      <c r="I69" s="94"/>
    </row>
    <row r="70" spans="1:9" ht="12.75">
      <c r="A70" s="83"/>
      <c r="B70" s="48"/>
      <c r="C70" s="48"/>
      <c r="D70" s="48"/>
      <c r="E70" s="48"/>
      <c r="F70" s="48"/>
      <c r="G70" s="48"/>
      <c r="H70" s="48"/>
      <c r="I70" s="94"/>
    </row>
    <row r="71" spans="1:10" s="86" customFormat="1" ht="12.75">
      <c r="A71" s="85" t="s">
        <v>215</v>
      </c>
      <c r="B71" s="86" t="s">
        <v>329</v>
      </c>
      <c r="I71" s="95"/>
      <c r="J71" s="91"/>
    </row>
    <row r="72" spans="1:10" ht="12.75">
      <c r="A72" s="83" t="s">
        <v>216</v>
      </c>
      <c r="B72" t="s">
        <v>330</v>
      </c>
      <c r="C72" s="48"/>
      <c r="D72" s="48"/>
      <c r="E72" s="48"/>
      <c r="F72" s="48"/>
      <c r="G72" s="48"/>
      <c r="H72" s="48"/>
      <c r="I72" s="94">
        <v>100</v>
      </c>
      <c r="J72" s="94">
        <v>100</v>
      </c>
    </row>
    <row r="73" spans="1:10" ht="12.75">
      <c r="A73" s="83" t="s">
        <v>217</v>
      </c>
      <c r="B73" s="48" t="s">
        <v>170</v>
      </c>
      <c r="C73" s="48"/>
      <c r="D73" s="48"/>
      <c r="E73" s="48"/>
      <c r="F73" s="48"/>
      <c r="G73" s="48"/>
      <c r="H73" s="48"/>
      <c r="I73" s="94">
        <f>SUM(I72)</f>
        <v>100</v>
      </c>
      <c r="J73" s="94">
        <f>SUM(J72)</f>
        <v>100</v>
      </c>
    </row>
    <row r="75" spans="1:10" s="86" customFormat="1" ht="12.75">
      <c r="A75" s="85" t="s">
        <v>218</v>
      </c>
      <c r="B75" s="86" t="s">
        <v>222</v>
      </c>
      <c r="I75" s="91"/>
      <c r="J75" s="91"/>
    </row>
    <row r="76" spans="1:10" ht="12.75">
      <c r="A76" s="83" t="s">
        <v>219</v>
      </c>
      <c r="B76" s="48" t="s">
        <v>224</v>
      </c>
      <c r="C76" s="48"/>
      <c r="D76" s="48"/>
      <c r="E76" s="48"/>
      <c r="F76" s="48"/>
      <c r="G76" s="48"/>
      <c r="H76" s="48"/>
      <c r="I76" s="93">
        <v>0</v>
      </c>
      <c r="J76" s="98">
        <v>0</v>
      </c>
    </row>
    <row r="77" spans="1:10" ht="12.75">
      <c r="A77" s="83" t="s">
        <v>220</v>
      </c>
      <c r="B77" s="48" t="s">
        <v>170</v>
      </c>
      <c r="C77" s="48"/>
      <c r="D77" s="48"/>
      <c r="E77" s="48"/>
      <c r="F77" s="48"/>
      <c r="G77" s="48"/>
      <c r="H77" s="48"/>
      <c r="I77" s="89">
        <f>SUM(I76)</f>
        <v>0</v>
      </c>
      <c r="J77" s="98">
        <v>0</v>
      </c>
    </row>
    <row r="78" spans="1:9" ht="12.75">
      <c r="A78" s="83"/>
      <c r="B78" s="48"/>
      <c r="C78" s="48"/>
      <c r="D78" s="48"/>
      <c r="E78" s="48"/>
      <c r="F78" s="48"/>
      <c r="G78" s="48"/>
      <c r="H78" s="48"/>
      <c r="I78" s="89"/>
    </row>
    <row r="79" spans="1:10" s="86" customFormat="1" ht="12.75">
      <c r="A79" s="85" t="s">
        <v>221</v>
      </c>
      <c r="B79" s="86" t="s">
        <v>227</v>
      </c>
      <c r="I79" s="91"/>
      <c r="J79" s="91"/>
    </row>
    <row r="80" spans="1:10" ht="12.75">
      <c r="A80" s="83" t="s">
        <v>223</v>
      </c>
      <c r="B80" s="48" t="s">
        <v>229</v>
      </c>
      <c r="C80" s="48"/>
      <c r="D80" s="48"/>
      <c r="E80" s="48"/>
      <c r="F80" s="48"/>
      <c r="G80" s="48"/>
      <c r="H80" s="48"/>
      <c r="I80" s="93">
        <v>0</v>
      </c>
      <c r="J80" s="98">
        <v>0</v>
      </c>
    </row>
    <row r="81" spans="1:10" ht="12.75">
      <c r="A81" s="83" t="s">
        <v>225</v>
      </c>
      <c r="B81" s="48" t="s">
        <v>170</v>
      </c>
      <c r="C81" s="48"/>
      <c r="D81" s="48"/>
      <c r="E81" s="48"/>
      <c r="F81" s="48"/>
      <c r="H81" s="48"/>
      <c r="I81" s="89">
        <f>SUM(I80)</f>
        <v>0</v>
      </c>
      <c r="J81" s="98">
        <v>0</v>
      </c>
    </row>
    <row r="82" spans="1:9" ht="12.75">
      <c r="A82" s="83"/>
      <c r="B82" s="48"/>
      <c r="C82" s="48"/>
      <c r="D82" s="48"/>
      <c r="E82" s="48"/>
      <c r="F82" s="48"/>
      <c r="H82" s="48"/>
      <c r="I82" s="89"/>
    </row>
    <row r="83" spans="1:9" ht="12.75">
      <c r="A83" s="83"/>
      <c r="B83" s="48"/>
      <c r="C83" s="48"/>
      <c r="D83" s="48"/>
      <c r="E83" s="48"/>
      <c r="F83" s="48"/>
      <c r="G83" s="48"/>
      <c r="H83" s="48"/>
      <c r="I83" s="89"/>
    </row>
    <row r="84" spans="1:10" s="86" customFormat="1" ht="12.75">
      <c r="A84" s="85" t="s">
        <v>226</v>
      </c>
      <c r="B84" s="85" t="s">
        <v>232</v>
      </c>
      <c r="I84" s="91"/>
      <c r="J84" s="91"/>
    </row>
    <row r="85" spans="1:10" ht="12.75">
      <c r="A85" s="83" t="s">
        <v>228</v>
      </c>
      <c r="B85" s="48" t="s">
        <v>234</v>
      </c>
      <c r="C85" s="48"/>
      <c r="D85" s="48"/>
      <c r="E85" s="48"/>
      <c r="F85" s="48"/>
      <c r="G85" s="48"/>
      <c r="H85" s="48"/>
      <c r="I85" s="93">
        <v>0</v>
      </c>
      <c r="J85" s="98">
        <v>0</v>
      </c>
    </row>
    <row r="86" spans="1:10" ht="12.75">
      <c r="A86" s="83" t="s">
        <v>230</v>
      </c>
      <c r="B86" s="48" t="s">
        <v>170</v>
      </c>
      <c r="C86" s="48"/>
      <c r="D86" s="48"/>
      <c r="E86" s="48"/>
      <c r="F86" s="48"/>
      <c r="G86" s="48"/>
      <c r="H86" s="48"/>
      <c r="I86" s="89">
        <f>SUM(I85)</f>
        <v>0</v>
      </c>
      <c r="J86" s="98">
        <v>0</v>
      </c>
    </row>
    <row r="87" spans="1:9" ht="12.75">
      <c r="A87" s="83"/>
      <c r="B87" s="48"/>
      <c r="C87" s="48"/>
      <c r="D87" s="48"/>
      <c r="E87" s="48"/>
      <c r="F87" s="48"/>
      <c r="G87" s="48"/>
      <c r="H87" s="48"/>
      <c r="I87" s="89"/>
    </row>
    <row r="88" spans="1:10" s="88" customFormat="1" ht="11.25">
      <c r="A88" s="87" t="s">
        <v>231</v>
      </c>
      <c r="B88" s="87" t="s">
        <v>237</v>
      </c>
      <c r="I88" s="96"/>
      <c r="J88" s="96"/>
    </row>
    <row r="89" spans="1:10" ht="12.75">
      <c r="A89" s="83" t="s">
        <v>233</v>
      </c>
      <c r="B89" s="48" t="s">
        <v>229</v>
      </c>
      <c r="C89" s="48"/>
      <c r="D89" s="48"/>
      <c r="E89" s="48"/>
      <c r="F89" s="48"/>
      <c r="G89" s="48"/>
      <c r="H89" s="48"/>
      <c r="I89" s="93">
        <v>790</v>
      </c>
      <c r="J89" s="98">
        <v>790</v>
      </c>
    </row>
    <row r="90" spans="1:10" ht="12.75">
      <c r="A90" s="83" t="s">
        <v>235</v>
      </c>
      <c r="B90" s="48" t="s">
        <v>170</v>
      </c>
      <c r="C90" s="48"/>
      <c r="D90" s="48"/>
      <c r="E90" s="48"/>
      <c r="F90" s="48"/>
      <c r="G90" s="48"/>
      <c r="H90" s="48"/>
      <c r="I90" s="89">
        <f>SUM(I89)</f>
        <v>790</v>
      </c>
      <c r="J90" s="89">
        <f>SUM(J89)</f>
        <v>790</v>
      </c>
    </row>
    <row r="91" spans="1:9" ht="12.75">
      <c r="A91" s="83"/>
      <c r="B91" s="48"/>
      <c r="C91" s="48"/>
      <c r="D91" s="48"/>
      <c r="E91" s="48"/>
      <c r="F91" s="48"/>
      <c r="G91" s="48"/>
      <c r="H91" s="48"/>
      <c r="I91" s="89"/>
    </row>
    <row r="92" spans="1:9" ht="12.75">
      <c r="A92" s="83"/>
      <c r="B92" s="48"/>
      <c r="C92" s="48"/>
      <c r="D92" s="48"/>
      <c r="E92" s="48"/>
      <c r="F92" s="48"/>
      <c r="G92" s="48"/>
      <c r="H92" s="48"/>
      <c r="I92" s="89"/>
    </row>
    <row r="93" spans="1:10" s="86" customFormat="1" ht="12.75">
      <c r="A93" s="85" t="s">
        <v>236</v>
      </c>
      <c r="B93" s="86" t="s">
        <v>241</v>
      </c>
      <c r="I93" s="91"/>
      <c r="J93" s="91"/>
    </row>
    <row r="94" spans="1:10" ht="12.75">
      <c r="A94" s="83" t="s">
        <v>238</v>
      </c>
      <c r="B94" t="s">
        <v>229</v>
      </c>
      <c r="C94" s="48"/>
      <c r="D94" s="48"/>
      <c r="E94" s="48"/>
      <c r="F94" s="48"/>
      <c r="G94" s="48"/>
      <c r="H94" s="48"/>
      <c r="I94" s="93">
        <v>0</v>
      </c>
      <c r="J94" s="98">
        <v>0</v>
      </c>
    </row>
    <row r="95" spans="1:10" ht="12.75">
      <c r="A95" s="83" t="s">
        <v>239</v>
      </c>
      <c r="B95" s="48" t="s">
        <v>170</v>
      </c>
      <c r="C95" s="48"/>
      <c r="D95" s="48"/>
      <c r="E95" s="48"/>
      <c r="F95" s="48"/>
      <c r="H95" s="48"/>
      <c r="I95" s="89">
        <f>SUM(I94)</f>
        <v>0</v>
      </c>
      <c r="J95" s="98">
        <v>0</v>
      </c>
    </row>
    <row r="96" spans="2:9" ht="12.75">
      <c r="B96" s="48"/>
      <c r="C96" s="48"/>
      <c r="D96" s="48"/>
      <c r="E96" s="48"/>
      <c r="F96" s="48"/>
      <c r="G96" s="48"/>
      <c r="H96" s="48"/>
      <c r="I96" s="89"/>
    </row>
    <row r="97" spans="1:9" ht="12.75">
      <c r="A97" s="83"/>
      <c r="B97" s="48"/>
      <c r="C97" s="48"/>
      <c r="D97" s="48"/>
      <c r="E97" s="48"/>
      <c r="F97" s="48"/>
      <c r="G97" s="48"/>
      <c r="H97" s="48"/>
      <c r="I97" s="89"/>
    </row>
    <row r="98" spans="1:10" s="86" customFormat="1" ht="12.75">
      <c r="A98" s="85" t="s">
        <v>240</v>
      </c>
      <c r="B98" s="86" t="s">
        <v>245</v>
      </c>
      <c r="I98" s="91"/>
      <c r="J98" s="91"/>
    </row>
    <row r="99" spans="1:10" ht="12.75">
      <c r="A99" s="83" t="s">
        <v>242</v>
      </c>
      <c r="B99" t="s">
        <v>303</v>
      </c>
      <c r="C99" s="48"/>
      <c r="D99" s="48"/>
      <c r="E99" s="48"/>
      <c r="F99" s="48"/>
      <c r="G99" s="48"/>
      <c r="H99" s="48"/>
      <c r="I99" s="93">
        <v>181</v>
      </c>
      <c r="J99" s="98">
        <v>181</v>
      </c>
    </row>
    <row r="100" spans="1:10" ht="12.75">
      <c r="A100" s="83" t="s">
        <v>243</v>
      </c>
      <c r="B100" s="48" t="s">
        <v>170</v>
      </c>
      <c r="C100" s="48"/>
      <c r="D100" s="48"/>
      <c r="E100" s="48"/>
      <c r="F100" s="48"/>
      <c r="H100" s="48"/>
      <c r="I100" s="89">
        <f>SUM(I99)</f>
        <v>181</v>
      </c>
      <c r="J100" s="89">
        <f>SUM(J99)</f>
        <v>181</v>
      </c>
    </row>
    <row r="101" spans="1:9" ht="12.75">
      <c r="A101" s="83"/>
      <c r="B101" s="48"/>
      <c r="C101" s="48"/>
      <c r="D101" s="48"/>
      <c r="E101" s="48"/>
      <c r="F101" s="48"/>
      <c r="G101" s="48"/>
      <c r="H101" s="48"/>
      <c r="I101" s="89"/>
    </row>
    <row r="102" spans="1:10" s="86" customFormat="1" ht="12.75">
      <c r="A102" s="85" t="s">
        <v>244</v>
      </c>
      <c r="B102" s="86" t="s">
        <v>248</v>
      </c>
      <c r="I102" s="91"/>
      <c r="J102" s="91"/>
    </row>
    <row r="103" spans="1:10" ht="12.75">
      <c r="A103" s="83" t="s">
        <v>246</v>
      </c>
      <c r="B103" s="48" t="s">
        <v>249</v>
      </c>
      <c r="C103" s="48"/>
      <c r="D103" s="48"/>
      <c r="E103" s="48"/>
      <c r="F103" s="48"/>
      <c r="G103" s="48"/>
      <c r="H103" s="48"/>
      <c r="I103" s="97">
        <v>2500</v>
      </c>
      <c r="J103" s="98">
        <v>2500</v>
      </c>
    </row>
    <row r="104" spans="1:10" ht="12.75">
      <c r="A104" s="83" t="s">
        <v>247</v>
      </c>
      <c r="B104" s="48" t="s">
        <v>170</v>
      </c>
      <c r="I104" s="89">
        <f>SUM(I103)</f>
        <v>2500</v>
      </c>
      <c r="J104" s="98">
        <v>2500</v>
      </c>
    </row>
    <row r="107" spans="1:10" s="86" customFormat="1" ht="23.25" customHeight="1">
      <c r="A107" s="86" t="s">
        <v>41</v>
      </c>
      <c r="I107" s="91">
        <f>SUM(I12+I16+I27+I37+I44+I68+I73+I77+I81+I86+I90+I95+I100+I104)</f>
        <v>29216</v>
      </c>
      <c r="J107" s="91">
        <f>SUM(J12+J16+J27+J37+J44+J68+J73+J77+J81+J86+J90+J95+J100+J104)</f>
        <v>29839</v>
      </c>
    </row>
    <row r="109" spans="1:10" s="86" customFormat="1" ht="12.75">
      <c r="A109" s="86" t="s">
        <v>416</v>
      </c>
      <c r="I109" s="91">
        <v>0</v>
      </c>
      <c r="J109" s="91">
        <v>0</v>
      </c>
    </row>
    <row r="110" spans="9:10" s="86" customFormat="1" ht="12.75">
      <c r="I110" s="91"/>
      <c r="J110" s="91"/>
    </row>
    <row r="111" spans="1:10" s="86" customFormat="1" ht="12.75">
      <c r="A111" s="86" t="s">
        <v>417</v>
      </c>
      <c r="I111" s="91">
        <f>SUM(I107:I110)</f>
        <v>29216</v>
      </c>
      <c r="J111" s="91">
        <f>SUM(J107:J110)</f>
        <v>29839</v>
      </c>
    </row>
  </sheetData>
  <mergeCells count="1">
    <mergeCell ref="I1:J1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E1"/>
    </sheetView>
  </sheetViews>
  <sheetFormatPr defaultColWidth="9.140625" defaultRowHeight="12.75"/>
  <cols>
    <col min="1" max="1" width="61.140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194" t="s">
        <v>429</v>
      </c>
      <c r="B1" s="194"/>
      <c r="C1" s="194"/>
      <c r="D1" s="194"/>
      <c r="E1" s="194"/>
    </row>
    <row r="2" spans="1:5" ht="15.75">
      <c r="A2" s="194" t="s">
        <v>380</v>
      </c>
      <c r="B2" s="194"/>
      <c r="C2" s="194"/>
      <c r="D2" s="194"/>
      <c r="E2" s="194"/>
    </row>
    <row r="3" spans="1:5" ht="15.75">
      <c r="A3" s="195" t="s">
        <v>325</v>
      </c>
      <c r="B3" s="195"/>
      <c r="C3" s="195"/>
      <c r="D3" s="195"/>
      <c r="E3" s="195"/>
    </row>
    <row r="4" spans="1:5" ht="15.75">
      <c r="A4" s="195" t="s">
        <v>422</v>
      </c>
      <c r="B4" s="195"/>
      <c r="C4" s="195"/>
      <c r="D4" s="195"/>
      <c r="E4" s="195"/>
    </row>
    <row r="5" spans="1:5" ht="15.75">
      <c r="A5" s="1"/>
      <c r="B5" s="1"/>
      <c r="C5" s="1"/>
      <c r="D5" s="1"/>
      <c r="E5" s="1"/>
    </row>
    <row r="6" spans="1:5" ht="49.5" customHeight="1">
      <c r="A6" s="102" t="s">
        <v>339</v>
      </c>
      <c r="B6" s="103" t="s">
        <v>340</v>
      </c>
      <c r="C6" s="103" t="s">
        <v>341</v>
      </c>
      <c r="D6" s="103" t="s">
        <v>342</v>
      </c>
      <c r="E6" s="103" t="s">
        <v>343</v>
      </c>
    </row>
    <row r="7" spans="1:5" ht="15.75">
      <c r="A7" s="1"/>
      <c r="B7" s="61"/>
      <c r="C7" s="61"/>
      <c r="D7" s="61"/>
      <c r="E7" s="61"/>
    </row>
    <row r="8" spans="1:5" ht="15.75">
      <c r="A8" s="104" t="s">
        <v>344</v>
      </c>
      <c r="B8" s="61">
        <v>0</v>
      </c>
      <c r="C8" s="61">
        <v>0</v>
      </c>
      <c r="D8" s="61">
        <v>0</v>
      </c>
      <c r="E8" s="61">
        <f aca="true" t="shared" si="0" ref="E8:E18">SUM(B8:D8)</f>
        <v>0</v>
      </c>
    </row>
    <row r="9" spans="1:5" ht="15.75">
      <c r="A9" s="104" t="s">
        <v>423</v>
      </c>
      <c r="B9" s="61">
        <v>43</v>
      </c>
      <c r="C9" s="61">
        <v>0</v>
      </c>
      <c r="D9" s="61">
        <v>0</v>
      </c>
      <c r="E9" s="61">
        <f t="shared" si="0"/>
        <v>43</v>
      </c>
    </row>
    <row r="10" spans="1:5" ht="15.75">
      <c r="A10" s="104" t="s">
        <v>345</v>
      </c>
      <c r="B10" s="61">
        <v>4806</v>
      </c>
      <c r="C10" s="61">
        <v>0</v>
      </c>
      <c r="D10" s="61">
        <v>0</v>
      </c>
      <c r="E10" s="61">
        <f t="shared" si="0"/>
        <v>4806</v>
      </c>
    </row>
    <row r="11" spans="1:5" ht="15.75">
      <c r="A11" s="104" t="s">
        <v>346</v>
      </c>
      <c r="B11" s="61">
        <v>9730</v>
      </c>
      <c r="C11" s="61">
        <v>0</v>
      </c>
      <c r="D11" s="61">
        <v>0</v>
      </c>
      <c r="E11" s="61">
        <f t="shared" si="0"/>
        <v>9730</v>
      </c>
    </row>
    <row r="12" spans="1:5" ht="15.75">
      <c r="A12" s="13" t="s">
        <v>347</v>
      </c>
      <c r="B12" s="61">
        <v>2114</v>
      </c>
      <c r="C12" s="61">
        <v>0</v>
      </c>
      <c r="D12" s="61">
        <v>0</v>
      </c>
      <c r="E12" s="61">
        <f t="shared" si="0"/>
        <v>2114</v>
      </c>
    </row>
    <row r="13" spans="1:5" ht="15.75">
      <c r="A13" s="13" t="s">
        <v>348</v>
      </c>
      <c r="B13" s="61">
        <v>9575</v>
      </c>
      <c r="C13" s="61">
        <v>0</v>
      </c>
      <c r="D13" s="61">
        <v>0</v>
      </c>
      <c r="E13" s="61">
        <f t="shared" si="0"/>
        <v>9575</v>
      </c>
    </row>
    <row r="14" spans="1:5" ht="15.75">
      <c r="A14" s="104" t="s">
        <v>349</v>
      </c>
      <c r="B14" s="61">
        <v>0</v>
      </c>
      <c r="C14" s="61">
        <v>0</v>
      </c>
      <c r="D14" s="61">
        <v>0</v>
      </c>
      <c r="E14" s="61">
        <f t="shared" si="0"/>
        <v>0</v>
      </c>
    </row>
    <row r="15" spans="1:5" ht="15.75">
      <c r="A15" s="104" t="s">
        <v>353</v>
      </c>
      <c r="B15" s="61">
        <v>0</v>
      </c>
      <c r="C15" s="61">
        <v>100</v>
      </c>
      <c r="D15" s="61">
        <v>0</v>
      </c>
      <c r="E15" s="61">
        <f t="shared" si="0"/>
        <v>100</v>
      </c>
    </row>
    <row r="16" spans="1:5" ht="15.75">
      <c r="A16" s="104" t="s">
        <v>350</v>
      </c>
      <c r="B16" s="61">
        <v>790</v>
      </c>
      <c r="C16" s="61">
        <v>0</v>
      </c>
      <c r="D16" s="61">
        <v>0</v>
      </c>
      <c r="E16" s="61">
        <f t="shared" si="0"/>
        <v>790</v>
      </c>
    </row>
    <row r="17" spans="1:5" ht="15.75">
      <c r="A17" s="104" t="s">
        <v>351</v>
      </c>
      <c r="B17" s="61">
        <v>181</v>
      </c>
      <c r="C17" s="61">
        <v>0</v>
      </c>
      <c r="D17" s="61">
        <v>0</v>
      </c>
      <c r="E17" s="61">
        <f t="shared" si="0"/>
        <v>181</v>
      </c>
    </row>
    <row r="18" spans="1:5" ht="15.75">
      <c r="A18" s="105" t="s">
        <v>354</v>
      </c>
      <c r="B18" s="106">
        <v>2500</v>
      </c>
      <c r="C18" s="106">
        <v>0</v>
      </c>
      <c r="D18" s="106">
        <v>0</v>
      </c>
      <c r="E18" s="106">
        <f t="shared" si="0"/>
        <v>2500</v>
      </c>
    </row>
    <row r="19" spans="1:5" ht="15.75">
      <c r="A19" s="107" t="s">
        <v>352</v>
      </c>
      <c r="B19" s="108">
        <f>SUM(B8:B18)</f>
        <v>29739</v>
      </c>
      <c r="C19" s="108">
        <f>SUM(C8:C18)</f>
        <v>100</v>
      </c>
      <c r="D19" s="108">
        <f>SUM(D8:D18)</f>
        <v>0</v>
      </c>
      <c r="E19" s="108">
        <f>SUM(E8:E18)</f>
        <v>29839</v>
      </c>
    </row>
    <row r="21" spans="1:5" s="86" customFormat="1" ht="15.75">
      <c r="A21" s="154"/>
      <c r="B21" s="152"/>
      <c r="C21" s="152"/>
      <c r="D21" s="152"/>
      <c r="E21" s="152"/>
    </row>
    <row r="22" s="86" customFormat="1" ht="12.75"/>
    <row r="23" spans="2:5" s="86" customFormat="1" ht="12.75">
      <c r="B23" s="155"/>
      <c r="C23" s="155"/>
      <c r="D23" s="155"/>
      <c r="E23" s="155"/>
    </row>
    <row r="34" ht="15.75" customHeight="1"/>
  </sheetData>
  <mergeCells count="4">
    <mergeCell ref="A1:E1"/>
    <mergeCell ref="A3:E3"/>
    <mergeCell ref="A4:E4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8"/>
  <sheetViews>
    <sheetView view="pageBreakPreview" zoomScaleSheetLayoutView="100" workbookViewId="0" topLeftCell="A1">
      <selection activeCell="A1" sqref="A1:G1"/>
    </sheetView>
  </sheetViews>
  <sheetFormatPr defaultColWidth="9.140625" defaultRowHeight="12.75"/>
  <cols>
    <col min="1" max="1" width="2.421875" style="122" customWidth="1"/>
    <col min="2" max="2" width="3.421875" style="119" customWidth="1"/>
    <col min="3" max="4" width="2.140625" style="119" customWidth="1"/>
    <col min="5" max="5" width="57.421875" style="119" customWidth="1"/>
    <col min="6" max="6" width="9.00390625" style="119" bestFit="1" customWidth="1"/>
    <col min="7" max="7" width="14.57421875" style="115" customWidth="1"/>
    <col min="8" max="8" width="11.57421875" style="115" bestFit="1" customWidth="1"/>
    <col min="9" max="16384" width="9.140625" style="116" customWidth="1"/>
  </cols>
  <sheetData>
    <row r="1" spans="1:7" ht="20.25" customHeight="1">
      <c r="A1" s="200" t="s">
        <v>430</v>
      </c>
      <c r="B1" s="200"/>
      <c r="C1" s="200"/>
      <c r="D1" s="200"/>
      <c r="E1" s="200"/>
      <c r="F1" s="200"/>
      <c r="G1" s="200"/>
    </row>
    <row r="2" spans="1:7" ht="18.75" customHeight="1">
      <c r="A2" s="200" t="s">
        <v>381</v>
      </c>
      <c r="B2" s="200"/>
      <c r="C2" s="200"/>
      <c r="D2" s="200"/>
      <c r="E2" s="200"/>
      <c r="F2" s="200"/>
      <c r="G2" s="200"/>
    </row>
    <row r="3" spans="1:7" ht="15">
      <c r="A3" s="201" t="s">
        <v>325</v>
      </c>
      <c r="B3" s="201"/>
      <c r="C3" s="201"/>
      <c r="D3" s="201"/>
      <c r="E3" s="201"/>
      <c r="F3" s="201"/>
      <c r="G3" s="117"/>
    </row>
    <row r="4" spans="1:7" ht="15">
      <c r="A4" s="201" t="s">
        <v>251</v>
      </c>
      <c r="B4" s="201"/>
      <c r="C4" s="201"/>
      <c r="D4" s="201"/>
      <c r="E4" s="201"/>
      <c r="F4" s="201"/>
      <c r="G4" s="117"/>
    </row>
    <row r="5" spans="1:7" ht="15">
      <c r="A5" s="201" t="s">
        <v>153</v>
      </c>
      <c r="B5" s="201"/>
      <c r="C5" s="201"/>
      <c r="D5" s="201"/>
      <c r="E5" s="201"/>
      <c r="F5" s="201"/>
      <c r="G5" s="117"/>
    </row>
    <row r="6" spans="1:7" ht="7.5" customHeight="1" thickBot="1">
      <c r="A6" s="118"/>
      <c r="B6" s="118"/>
      <c r="C6" s="118"/>
      <c r="D6" s="118"/>
      <c r="E6" s="118"/>
      <c r="F6" s="118"/>
      <c r="G6" s="117"/>
    </row>
    <row r="7" spans="1:8" ht="35.25" customHeight="1">
      <c r="A7" s="205" t="s">
        <v>156</v>
      </c>
      <c r="B7" s="205"/>
      <c r="C7" s="205"/>
      <c r="D7" s="205"/>
      <c r="E7" s="205"/>
      <c r="F7" s="202" t="s">
        <v>150</v>
      </c>
      <c r="G7" s="203" t="s">
        <v>389</v>
      </c>
      <c r="H7" s="204"/>
    </row>
    <row r="8" spans="1:8" s="121" customFormat="1" ht="39.75" customHeight="1">
      <c r="A8" s="205"/>
      <c r="B8" s="205"/>
      <c r="C8" s="205"/>
      <c r="D8" s="205"/>
      <c r="E8" s="205"/>
      <c r="F8" s="202"/>
      <c r="G8" s="113" t="s">
        <v>390</v>
      </c>
      <c r="H8" s="113" t="s">
        <v>391</v>
      </c>
    </row>
    <row r="9" spans="1:8" s="115" customFormat="1" ht="15">
      <c r="A9" s="122"/>
      <c r="B9" s="123" t="s">
        <v>250</v>
      </c>
      <c r="C9" s="123"/>
      <c r="D9" s="123"/>
      <c r="E9" s="123"/>
      <c r="F9" s="123"/>
      <c r="G9" s="124">
        <f>SUM(G10+G15+G18+G29+G55+G67+G68)</f>
        <v>13237</v>
      </c>
      <c r="H9" s="124">
        <f>SUM(H10+H15+H18+H29+H55+H67+H68+H20)</f>
        <v>12046</v>
      </c>
    </row>
    <row r="10" spans="1:8" s="115" customFormat="1" ht="15">
      <c r="A10" s="122"/>
      <c r="B10" s="119"/>
      <c r="C10" s="119" t="s">
        <v>10</v>
      </c>
      <c r="D10" s="119"/>
      <c r="E10" s="119"/>
      <c r="F10" s="119"/>
      <c r="G10" s="125">
        <f>SUM(G11:G14)</f>
        <v>2188</v>
      </c>
      <c r="H10" s="125">
        <f>SUM(H11:H14)</f>
        <v>2188</v>
      </c>
    </row>
    <row r="11" spans="1:8" s="115" customFormat="1" ht="15">
      <c r="A11" s="122"/>
      <c r="B11" s="119"/>
      <c r="C11" s="119"/>
      <c r="D11" s="119" t="s">
        <v>158</v>
      </c>
      <c r="E11" s="119"/>
      <c r="F11" s="119"/>
      <c r="G11" s="126">
        <v>1680</v>
      </c>
      <c r="H11" s="126">
        <v>1680</v>
      </c>
    </row>
    <row r="12" spans="1:8" s="115" customFormat="1" ht="15">
      <c r="A12" s="122"/>
      <c r="B12" s="119"/>
      <c r="C12" s="119"/>
      <c r="D12" s="119" t="s">
        <v>159</v>
      </c>
      <c r="E12" s="119"/>
      <c r="F12" s="119"/>
      <c r="G12" s="126">
        <v>0</v>
      </c>
      <c r="H12" s="126">
        <v>0</v>
      </c>
    </row>
    <row r="13" spans="1:8" s="115" customFormat="1" ht="15">
      <c r="A13" s="122"/>
      <c r="B13" s="119"/>
      <c r="C13" s="119"/>
      <c r="D13" s="119" t="s">
        <v>160</v>
      </c>
      <c r="E13" s="119"/>
      <c r="F13" s="119"/>
      <c r="G13" s="126">
        <v>508</v>
      </c>
      <c r="H13" s="126">
        <v>508</v>
      </c>
    </row>
    <row r="14" spans="1:8" s="115" customFormat="1" ht="31.5" customHeight="1">
      <c r="A14" s="122"/>
      <c r="B14" s="119"/>
      <c r="C14" s="119"/>
      <c r="D14" s="199" t="s">
        <v>136</v>
      </c>
      <c r="E14" s="199"/>
      <c r="F14" s="127"/>
      <c r="G14" s="126">
        <v>0</v>
      </c>
      <c r="H14" s="126">
        <v>0</v>
      </c>
    </row>
    <row r="15" spans="1:8" s="115" customFormat="1" ht="15">
      <c r="A15" s="122"/>
      <c r="B15" s="119"/>
      <c r="C15" s="119" t="s">
        <v>42</v>
      </c>
      <c r="D15" s="119"/>
      <c r="E15" s="119"/>
      <c r="F15" s="119"/>
      <c r="G15" s="125">
        <f>SUM(G16:G17)</f>
        <v>1152</v>
      </c>
      <c r="H15" s="125">
        <f>SUM(H16:H17)</f>
        <v>1152</v>
      </c>
    </row>
    <row r="16" spans="1:8" s="115" customFormat="1" ht="15">
      <c r="A16" s="122"/>
      <c r="B16" s="119"/>
      <c r="C16" s="119"/>
      <c r="D16" s="119" t="s">
        <v>146</v>
      </c>
      <c r="E16" s="119"/>
      <c r="F16" s="119"/>
      <c r="G16" s="126">
        <v>1080</v>
      </c>
      <c r="H16" s="126">
        <v>1080</v>
      </c>
    </row>
    <row r="17" spans="1:8" s="115" customFormat="1" ht="15">
      <c r="A17" s="122"/>
      <c r="B17" s="119"/>
      <c r="C17" s="119"/>
      <c r="D17" s="119" t="s">
        <v>252</v>
      </c>
      <c r="E17" s="119"/>
      <c r="F17" s="119"/>
      <c r="G17" s="126">
        <v>72</v>
      </c>
      <c r="H17" s="126">
        <v>72</v>
      </c>
    </row>
    <row r="18" spans="1:8" s="115" customFormat="1" ht="15">
      <c r="A18" s="122"/>
      <c r="B18" s="119"/>
      <c r="C18" s="122" t="s">
        <v>11</v>
      </c>
      <c r="D18" s="122"/>
      <c r="E18" s="119"/>
      <c r="F18" s="119"/>
      <c r="G18" s="125">
        <f>SUM(G19:G19)</f>
        <v>725</v>
      </c>
      <c r="H18" s="125">
        <f>SUM(H19:H19)</f>
        <v>725</v>
      </c>
    </row>
    <row r="19" spans="1:8" s="115" customFormat="1" ht="15">
      <c r="A19" s="122"/>
      <c r="B19" s="119"/>
      <c r="C19" s="122"/>
      <c r="D19" s="198" t="s">
        <v>147</v>
      </c>
      <c r="E19" s="198"/>
      <c r="F19" s="119"/>
      <c r="G19" s="125">
        <v>725</v>
      </c>
      <c r="H19" s="125">
        <v>725</v>
      </c>
    </row>
    <row r="20" spans="1:8" s="115" customFormat="1" ht="15">
      <c r="A20" s="122"/>
      <c r="B20" s="119"/>
      <c r="C20" s="122" t="s">
        <v>258</v>
      </c>
      <c r="D20" s="119"/>
      <c r="E20" s="119"/>
      <c r="F20" s="119"/>
      <c r="G20" s="125">
        <f>SUM(G21:G22)</f>
        <v>0</v>
      </c>
      <c r="H20" s="125">
        <f>SUM(H21:H22)</f>
        <v>127</v>
      </c>
    </row>
    <row r="21" spans="1:8" s="115" customFormat="1" ht="15">
      <c r="A21" s="122"/>
      <c r="B21" s="119"/>
      <c r="C21" s="122"/>
      <c r="D21" s="119"/>
      <c r="E21" s="119" t="s">
        <v>257</v>
      </c>
      <c r="F21" s="119"/>
      <c r="G21" s="125">
        <v>0</v>
      </c>
      <c r="H21" s="125">
        <v>100</v>
      </c>
    </row>
    <row r="22" spans="1:8" s="115" customFormat="1" ht="15">
      <c r="A22" s="122"/>
      <c r="B22" s="119"/>
      <c r="C22" s="122"/>
      <c r="D22" s="119"/>
      <c r="E22" s="119" t="s">
        <v>259</v>
      </c>
      <c r="F22" s="119"/>
      <c r="G22" s="125">
        <v>0</v>
      </c>
      <c r="H22" s="125">
        <v>27</v>
      </c>
    </row>
    <row r="23" spans="1:8" s="115" customFormat="1" ht="15">
      <c r="A23" s="122"/>
      <c r="B23" s="119"/>
      <c r="C23" s="122" t="s">
        <v>18</v>
      </c>
      <c r="D23" s="119"/>
      <c r="E23" s="119"/>
      <c r="F23" s="119"/>
      <c r="G23" s="125">
        <f>SUM(G24:G25)</f>
        <v>0</v>
      </c>
      <c r="H23" s="125">
        <f>SUM(H24:H25)</f>
        <v>0</v>
      </c>
    </row>
    <row r="24" spans="1:8" s="115" customFormat="1" ht="15">
      <c r="A24" s="122"/>
      <c r="B24" s="119"/>
      <c r="C24" s="122"/>
      <c r="D24" s="119"/>
      <c r="E24" s="119" t="s">
        <v>256</v>
      </c>
      <c r="F24" s="119"/>
      <c r="G24" s="125">
        <v>0</v>
      </c>
      <c r="H24" s="125">
        <v>0</v>
      </c>
    </row>
    <row r="25" spans="1:8" s="115" customFormat="1" ht="15">
      <c r="A25" s="122"/>
      <c r="B25" s="119"/>
      <c r="C25" s="122"/>
      <c r="D25" s="119"/>
      <c r="E25" s="119" t="s">
        <v>46</v>
      </c>
      <c r="F25" s="119"/>
      <c r="G25" s="125">
        <v>0</v>
      </c>
      <c r="H25" s="125">
        <v>0</v>
      </c>
    </row>
    <row r="26" spans="1:8" s="115" customFormat="1" ht="15">
      <c r="A26" s="122"/>
      <c r="B26" s="119"/>
      <c r="C26" s="119" t="s">
        <v>43</v>
      </c>
      <c r="D26" s="119"/>
      <c r="E26" s="119"/>
      <c r="F26" s="119"/>
      <c r="G26" s="125">
        <f>SUM(G27:G28)</f>
        <v>0</v>
      </c>
      <c r="H26" s="125">
        <f>SUM(H27:H28)</f>
        <v>0</v>
      </c>
    </row>
    <row r="27" spans="1:8" s="115" customFormat="1" ht="15">
      <c r="A27" s="122"/>
      <c r="B27" s="119"/>
      <c r="C27" s="119"/>
      <c r="D27" s="119"/>
      <c r="E27" s="128" t="s">
        <v>44</v>
      </c>
      <c r="F27" s="128"/>
      <c r="G27" s="126">
        <v>0</v>
      </c>
      <c r="H27" s="126">
        <v>0</v>
      </c>
    </row>
    <row r="28" spans="1:8" s="115" customFormat="1" ht="15">
      <c r="A28" s="122"/>
      <c r="B28" s="119"/>
      <c r="C28" s="119"/>
      <c r="D28" s="119"/>
      <c r="E28" s="128" t="s">
        <v>45</v>
      </c>
      <c r="F28" s="128"/>
      <c r="G28" s="126">
        <v>0</v>
      </c>
      <c r="H28" s="126">
        <v>0</v>
      </c>
    </row>
    <row r="29" spans="1:8" s="115" customFormat="1" ht="15">
      <c r="A29" s="122"/>
      <c r="B29" s="119"/>
      <c r="C29" s="119" t="s">
        <v>12</v>
      </c>
      <c r="D29" s="119"/>
      <c r="E29" s="128"/>
      <c r="F29" s="128"/>
      <c r="G29" s="129">
        <f>SUM(G30,G34,G45,G51)</f>
        <v>2110</v>
      </c>
      <c r="H29" s="129">
        <f>SUM(H30,H34,H45,H51)</f>
        <v>2110</v>
      </c>
    </row>
    <row r="30" spans="1:8" s="115" customFormat="1" ht="15">
      <c r="A30" s="122"/>
      <c r="B30" s="119"/>
      <c r="C30" s="119"/>
      <c r="D30" s="119" t="s">
        <v>47</v>
      </c>
      <c r="E30" s="128"/>
      <c r="F30" s="128"/>
      <c r="G30" s="129">
        <f>SUM(G31:G33)</f>
        <v>20</v>
      </c>
      <c r="H30" s="129">
        <f>SUM(H31:H33)</f>
        <v>20</v>
      </c>
    </row>
    <row r="31" spans="1:8" s="115" customFormat="1" ht="15">
      <c r="A31" s="122"/>
      <c r="B31" s="119"/>
      <c r="C31" s="119"/>
      <c r="D31" s="119"/>
      <c r="E31" s="128" t="s">
        <v>48</v>
      </c>
      <c r="F31" s="128"/>
      <c r="G31" s="126">
        <v>20</v>
      </c>
      <c r="H31" s="126">
        <v>20</v>
      </c>
    </row>
    <row r="32" spans="1:8" s="115" customFormat="1" ht="15">
      <c r="A32" s="122"/>
      <c r="B32" s="119"/>
      <c r="C32" s="119"/>
      <c r="D32" s="119"/>
      <c r="E32" s="128" t="s">
        <v>49</v>
      </c>
      <c r="F32" s="128"/>
      <c r="G32" s="126">
        <v>0</v>
      </c>
      <c r="H32" s="126">
        <v>0</v>
      </c>
    </row>
    <row r="33" spans="1:8" s="115" customFormat="1" ht="15">
      <c r="A33" s="122"/>
      <c r="B33" s="119"/>
      <c r="C33" s="119"/>
      <c r="D33" s="119"/>
      <c r="E33" s="128" t="s">
        <v>260</v>
      </c>
      <c r="F33" s="128"/>
      <c r="G33" s="126">
        <v>0</v>
      </c>
      <c r="H33" s="126">
        <v>0</v>
      </c>
    </row>
    <row r="34" spans="1:8" s="115" customFormat="1" ht="15">
      <c r="A34" s="122"/>
      <c r="B34" s="119"/>
      <c r="C34" s="119"/>
      <c r="D34" s="119" t="s">
        <v>51</v>
      </c>
      <c r="E34" s="128"/>
      <c r="F34" s="128"/>
      <c r="G34" s="129">
        <f>SUM(G35:G44)</f>
        <v>490</v>
      </c>
      <c r="H34" s="129">
        <f>SUM(H35:H44)</f>
        <v>824</v>
      </c>
    </row>
    <row r="35" spans="1:8" s="115" customFormat="1" ht="15">
      <c r="A35" s="122"/>
      <c r="B35" s="119"/>
      <c r="C35" s="119"/>
      <c r="D35" s="119"/>
      <c r="E35" s="128" t="s">
        <v>52</v>
      </c>
      <c r="F35" s="128"/>
      <c r="G35" s="126">
        <v>160</v>
      </c>
      <c r="H35" s="126">
        <v>160</v>
      </c>
    </row>
    <row r="36" spans="1:8" s="115" customFormat="1" ht="15">
      <c r="A36" s="122"/>
      <c r="B36" s="119"/>
      <c r="C36" s="119"/>
      <c r="D36" s="119"/>
      <c r="E36" s="128" t="s">
        <v>53</v>
      </c>
      <c r="F36" s="128"/>
      <c r="G36" s="126">
        <v>0</v>
      </c>
      <c r="H36" s="126">
        <v>0</v>
      </c>
    </row>
    <row r="37" spans="1:8" s="115" customFormat="1" ht="15">
      <c r="A37" s="122"/>
      <c r="B37" s="119"/>
      <c r="C37" s="119"/>
      <c r="D37" s="119"/>
      <c r="E37" s="128" t="s">
        <v>261</v>
      </c>
      <c r="F37" s="128"/>
      <c r="G37" s="126">
        <v>30</v>
      </c>
      <c r="H37" s="126">
        <v>30</v>
      </c>
    </row>
    <row r="38" spans="1:8" s="115" customFormat="1" ht="15">
      <c r="A38" s="122"/>
      <c r="B38" s="119"/>
      <c r="C38" s="119"/>
      <c r="D38" s="119"/>
      <c r="E38" s="128" t="s">
        <v>54</v>
      </c>
      <c r="F38" s="128"/>
      <c r="G38" s="126">
        <v>0</v>
      </c>
      <c r="H38" s="126">
        <v>167</v>
      </c>
    </row>
    <row r="39" spans="1:8" s="115" customFormat="1" ht="15">
      <c r="A39" s="122"/>
      <c r="B39" s="119"/>
      <c r="C39" s="119"/>
      <c r="D39" s="119"/>
      <c r="E39" s="128" t="s">
        <v>55</v>
      </c>
      <c r="F39" s="128"/>
      <c r="G39" s="126">
        <v>0</v>
      </c>
      <c r="H39" s="126">
        <v>0</v>
      </c>
    </row>
    <row r="40" spans="1:8" s="115" customFormat="1" ht="15">
      <c r="A40" s="122"/>
      <c r="B40" s="119"/>
      <c r="C40" s="119"/>
      <c r="D40" s="119"/>
      <c r="E40" s="128" t="s">
        <v>56</v>
      </c>
      <c r="F40" s="128"/>
      <c r="G40" s="126">
        <v>0</v>
      </c>
      <c r="H40" s="126">
        <v>0</v>
      </c>
    </row>
    <row r="41" spans="1:8" s="115" customFormat="1" ht="15">
      <c r="A41" s="122"/>
      <c r="B41" s="119"/>
      <c r="C41" s="119"/>
      <c r="D41" s="119"/>
      <c r="E41" s="128" t="s">
        <v>57</v>
      </c>
      <c r="F41" s="128"/>
      <c r="G41" s="126">
        <v>0</v>
      </c>
      <c r="H41" s="126">
        <v>0</v>
      </c>
    </row>
    <row r="42" spans="1:8" s="115" customFormat="1" ht="15">
      <c r="A42" s="122"/>
      <c r="B42" s="119"/>
      <c r="C42" s="119"/>
      <c r="D42" s="119"/>
      <c r="E42" s="128" t="s">
        <v>58</v>
      </c>
      <c r="F42" s="128"/>
      <c r="G42" s="126">
        <v>250</v>
      </c>
      <c r="H42" s="126">
        <v>250</v>
      </c>
    </row>
    <row r="43" spans="1:8" s="115" customFormat="1" ht="30">
      <c r="A43" s="122"/>
      <c r="B43" s="119"/>
      <c r="C43" s="119"/>
      <c r="D43" s="119"/>
      <c r="E43" s="130" t="s">
        <v>59</v>
      </c>
      <c r="F43" s="130"/>
      <c r="G43" s="126">
        <v>50</v>
      </c>
      <c r="H43" s="126">
        <v>50</v>
      </c>
    </row>
    <row r="44" spans="1:8" s="115" customFormat="1" ht="15">
      <c r="A44" s="122"/>
      <c r="B44" s="119"/>
      <c r="C44" s="119"/>
      <c r="D44" s="119"/>
      <c r="E44" s="128" t="s">
        <v>60</v>
      </c>
      <c r="F44" s="128"/>
      <c r="G44" s="126">
        <v>0</v>
      </c>
      <c r="H44" s="126">
        <v>167</v>
      </c>
    </row>
    <row r="45" spans="1:8" s="115" customFormat="1" ht="15">
      <c r="A45" s="122"/>
      <c r="B45" s="119"/>
      <c r="C45" s="119"/>
      <c r="D45" s="119" t="s">
        <v>61</v>
      </c>
      <c r="E45" s="128"/>
      <c r="F45" s="128"/>
      <c r="G45" s="129">
        <f>SUM(G46:G50)</f>
        <v>250</v>
      </c>
      <c r="H45" s="129">
        <f>SUM(H46:H50)</f>
        <v>250</v>
      </c>
    </row>
    <row r="46" spans="1:8" s="115" customFormat="1" ht="15">
      <c r="A46" s="122"/>
      <c r="B46" s="119"/>
      <c r="C46" s="119"/>
      <c r="D46" s="119"/>
      <c r="E46" s="128" t="s">
        <v>94</v>
      </c>
      <c r="F46" s="128"/>
      <c r="G46" s="129">
        <v>0</v>
      </c>
      <c r="H46" s="129">
        <v>0</v>
      </c>
    </row>
    <row r="47" spans="1:8" s="115" customFormat="1" ht="15">
      <c r="A47" s="122"/>
      <c r="B47" s="119"/>
      <c r="C47" s="119"/>
      <c r="D47" s="119"/>
      <c r="E47" s="128" t="s">
        <v>262</v>
      </c>
      <c r="F47" s="128"/>
      <c r="G47" s="129">
        <v>0</v>
      </c>
      <c r="H47" s="129">
        <v>0</v>
      </c>
    </row>
    <row r="48" spans="1:8" s="115" customFormat="1" ht="15">
      <c r="A48" s="122"/>
      <c r="B48" s="119"/>
      <c r="C48" s="119"/>
      <c r="D48" s="119"/>
      <c r="E48" s="128" t="s">
        <v>263</v>
      </c>
      <c r="F48" s="128"/>
      <c r="G48" s="129">
        <v>20</v>
      </c>
      <c r="H48" s="129">
        <v>20</v>
      </c>
    </row>
    <row r="49" spans="1:8" s="115" customFormat="1" ht="15">
      <c r="A49" s="122"/>
      <c r="B49" s="119"/>
      <c r="C49" s="119"/>
      <c r="D49" s="131"/>
      <c r="E49" s="132" t="s">
        <v>62</v>
      </c>
      <c r="F49" s="132"/>
      <c r="G49" s="126">
        <v>230</v>
      </c>
      <c r="H49" s="126">
        <v>230</v>
      </c>
    </row>
    <row r="50" spans="1:8" s="115" customFormat="1" ht="15">
      <c r="A50" s="122"/>
      <c r="B50" s="119"/>
      <c r="C50" s="119"/>
      <c r="D50" s="131"/>
      <c r="E50" s="132" t="s">
        <v>140</v>
      </c>
      <c r="F50" s="132"/>
      <c r="G50" s="126">
        <v>0</v>
      </c>
      <c r="H50" s="126">
        <v>0</v>
      </c>
    </row>
    <row r="51" spans="1:8" s="115" customFormat="1" ht="15">
      <c r="A51" s="122"/>
      <c r="B51" s="119"/>
      <c r="C51" s="119"/>
      <c r="D51" s="131" t="s">
        <v>63</v>
      </c>
      <c r="E51" s="119"/>
      <c r="F51" s="119"/>
      <c r="G51" s="129">
        <f>SUM(G52,G53,G54)</f>
        <v>1350</v>
      </c>
      <c r="H51" s="129">
        <f>SUM(H52,H53,H54)</f>
        <v>1016</v>
      </c>
    </row>
    <row r="52" spans="1:8" s="115" customFormat="1" ht="15">
      <c r="A52" s="122"/>
      <c r="B52" s="119"/>
      <c r="C52" s="119"/>
      <c r="D52" s="131"/>
      <c r="E52" s="132" t="s">
        <v>64</v>
      </c>
      <c r="F52" s="132"/>
      <c r="G52" s="126">
        <v>200</v>
      </c>
      <c r="H52" s="126">
        <v>0</v>
      </c>
    </row>
    <row r="53" spans="1:8" s="115" customFormat="1" ht="15">
      <c r="A53" s="122"/>
      <c r="B53" s="119"/>
      <c r="C53" s="119"/>
      <c r="D53" s="131"/>
      <c r="E53" s="132" t="s">
        <v>65</v>
      </c>
      <c r="F53" s="132"/>
      <c r="G53" s="126">
        <v>1050</v>
      </c>
      <c r="H53" s="126">
        <v>916</v>
      </c>
    </row>
    <row r="54" spans="1:8" s="115" customFormat="1" ht="15">
      <c r="A54" s="122"/>
      <c r="B54" s="119"/>
      <c r="C54" s="119"/>
      <c r="D54" s="131"/>
      <c r="E54" s="132" t="s">
        <v>66</v>
      </c>
      <c r="F54" s="132"/>
      <c r="G54" s="126">
        <v>100</v>
      </c>
      <c r="H54" s="126">
        <v>100</v>
      </c>
    </row>
    <row r="55" spans="1:8" s="115" customFormat="1" ht="15" customHeight="1">
      <c r="A55" s="122"/>
      <c r="B55" s="119"/>
      <c r="C55" s="119" t="s">
        <v>13</v>
      </c>
      <c r="D55" s="119"/>
      <c r="E55" s="128"/>
      <c r="F55" s="128"/>
      <c r="G55" s="129">
        <f>SUM(G56+G57+G58+G66)</f>
        <v>4562</v>
      </c>
      <c r="H55" s="129">
        <f>SUM(H56+H57+H58+H66)</f>
        <v>4562</v>
      </c>
    </row>
    <row r="56" spans="1:8" s="115" customFormat="1" ht="30" customHeight="1">
      <c r="A56" s="122"/>
      <c r="B56" s="119"/>
      <c r="C56" s="119"/>
      <c r="D56" s="197" t="s">
        <v>264</v>
      </c>
      <c r="E56" s="197"/>
      <c r="F56" s="120"/>
      <c r="G56" s="126">
        <v>2943</v>
      </c>
      <c r="H56" s="126">
        <v>2943</v>
      </c>
    </row>
    <row r="57" spans="1:8" s="115" customFormat="1" ht="15">
      <c r="A57" s="122"/>
      <c r="B57" s="119"/>
      <c r="C57" s="119"/>
      <c r="D57" s="197" t="s">
        <v>265</v>
      </c>
      <c r="E57" s="197"/>
      <c r="F57" s="120"/>
      <c r="G57" s="126">
        <v>586</v>
      </c>
      <c r="H57" s="126">
        <v>586</v>
      </c>
    </row>
    <row r="58" spans="1:8" s="115" customFormat="1" ht="15">
      <c r="A58" s="122"/>
      <c r="B58" s="119"/>
      <c r="C58" s="119"/>
      <c r="D58" s="119" t="s">
        <v>67</v>
      </c>
      <c r="E58" s="119"/>
      <c r="F58" s="119"/>
      <c r="G58" s="126">
        <f>SUM(G59:G65)</f>
        <v>883</v>
      </c>
      <c r="H58" s="126">
        <f>SUM(H59:H65)</f>
        <v>883</v>
      </c>
    </row>
    <row r="59" spans="1:8" s="115" customFormat="1" ht="15">
      <c r="A59" s="122"/>
      <c r="B59" s="119"/>
      <c r="C59" s="119"/>
      <c r="D59" s="119" t="s">
        <v>266</v>
      </c>
      <c r="E59" s="119"/>
      <c r="F59" s="119"/>
      <c r="G59" s="126">
        <v>10</v>
      </c>
      <c r="H59" s="126">
        <v>10</v>
      </c>
    </row>
    <row r="60" spans="1:8" s="115" customFormat="1" ht="15">
      <c r="A60" s="122"/>
      <c r="B60" s="119"/>
      <c r="C60" s="119"/>
      <c r="D60" s="119" t="s">
        <v>267</v>
      </c>
      <c r="E60" s="119"/>
      <c r="F60" s="119"/>
      <c r="G60" s="126">
        <v>113</v>
      </c>
      <c r="H60" s="126">
        <v>113</v>
      </c>
    </row>
    <row r="61" spans="1:8" s="115" customFormat="1" ht="15">
      <c r="A61" s="122"/>
      <c r="B61" s="119"/>
      <c r="C61" s="119"/>
      <c r="D61" s="199" t="s">
        <v>148</v>
      </c>
      <c r="E61" s="199"/>
      <c r="F61" s="127"/>
      <c r="G61" s="133">
        <v>152</v>
      </c>
      <c r="H61" s="133">
        <v>152</v>
      </c>
    </row>
    <row r="62" spans="1:8" s="115" customFormat="1" ht="15">
      <c r="A62" s="122"/>
      <c r="B62" s="119"/>
      <c r="C62" s="119"/>
      <c r="D62" s="196" t="s">
        <v>321</v>
      </c>
      <c r="E62" s="196"/>
      <c r="F62" s="134"/>
      <c r="G62" s="126">
        <v>60</v>
      </c>
      <c r="H62" s="126">
        <v>60</v>
      </c>
    </row>
    <row r="63" spans="1:8" s="115" customFormat="1" ht="15">
      <c r="A63" s="122"/>
      <c r="B63" s="119"/>
      <c r="C63" s="119"/>
      <c r="D63" s="134" t="s">
        <v>322</v>
      </c>
      <c r="E63" s="134"/>
      <c r="F63" s="134"/>
      <c r="G63" s="126">
        <v>160</v>
      </c>
      <c r="H63" s="126">
        <v>160</v>
      </c>
    </row>
    <row r="64" spans="1:8" s="115" customFormat="1" ht="15">
      <c r="A64" s="122"/>
      <c r="B64" s="119"/>
      <c r="C64" s="119"/>
      <c r="D64" s="134" t="s">
        <v>323</v>
      </c>
      <c r="E64" s="134"/>
      <c r="F64" s="134"/>
      <c r="G64" s="126">
        <v>365</v>
      </c>
      <c r="H64" s="126">
        <v>365</v>
      </c>
    </row>
    <row r="65" spans="1:8" s="115" customFormat="1" ht="15">
      <c r="A65" s="122"/>
      <c r="B65" s="119"/>
      <c r="C65" s="119"/>
      <c r="D65" s="134" t="s">
        <v>324</v>
      </c>
      <c r="E65" s="134"/>
      <c r="F65" s="134"/>
      <c r="G65" s="126">
        <v>23</v>
      </c>
      <c r="H65" s="126">
        <v>23</v>
      </c>
    </row>
    <row r="66" spans="1:8" s="115" customFormat="1" ht="15">
      <c r="A66" s="122"/>
      <c r="B66" s="119"/>
      <c r="C66" s="119"/>
      <c r="D66" s="196" t="s">
        <v>68</v>
      </c>
      <c r="E66" s="196"/>
      <c r="F66" s="134"/>
      <c r="G66" s="126">
        <v>150</v>
      </c>
      <c r="H66" s="126">
        <v>150</v>
      </c>
    </row>
    <row r="67" spans="1:8" s="115" customFormat="1" ht="15">
      <c r="A67" s="122"/>
      <c r="B67" s="119"/>
      <c r="C67" s="119" t="s">
        <v>163</v>
      </c>
      <c r="D67" s="134"/>
      <c r="E67" s="134"/>
      <c r="F67" s="134"/>
      <c r="G67" s="126">
        <v>2500</v>
      </c>
      <c r="H67" s="126">
        <v>2500</v>
      </c>
    </row>
    <row r="68" spans="1:8" s="115" customFormat="1" ht="15">
      <c r="A68" s="122"/>
      <c r="B68" s="119"/>
      <c r="C68" s="119" t="s">
        <v>15</v>
      </c>
      <c r="D68" s="134"/>
      <c r="E68" s="134"/>
      <c r="F68" s="134"/>
      <c r="G68" s="126">
        <v>0</v>
      </c>
      <c r="H68" s="126">
        <v>-1318</v>
      </c>
    </row>
    <row r="69" spans="1:8" s="136" customFormat="1" ht="30" customHeight="1">
      <c r="A69" s="122"/>
      <c r="B69" s="123" t="s">
        <v>253</v>
      </c>
      <c r="C69" s="135"/>
      <c r="D69" s="135"/>
      <c r="E69" s="135"/>
      <c r="F69" s="135">
        <v>4</v>
      </c>
      <c r="G69" s="124">
        <f>SUM(G70+G77+G80+G83+G87)</f>
        <v>7606</v>
      </c>
      <c r="H69" s="124">
        <f>SUM(H70+H77+H80+H83+H87+H110)</f>
        <v>7720</v>
      </c>
    </row>
    <row r="70" spans="1:8" s="115" customFormat="1" ht="15">
      <c r="A70" s="122"/>
      <c r="B70" s="119"/>
      <c r="C70" s="119" t="s">
        <v>69</v>
      </c>
      <c r="D70" s="119"/>
      <c r="E70" s="119"/>
      <c r="F70" s="119"/>
      <c r="G70" s="125">
        <f>SUM(G71:G76)</f>
        <v>3876</v>
      </c>
      <c r="H70" s="125">
        <f>SUM(H71:H76)</f>
        <v>3876</v>
      </c>
    </row>
    <row r="71" spans="1:8" s="115" customFormat="1" ht="15">
      <c r="A71" s="122"/>
      <c r="B71" s="119"/>
      <c r="C71" s="119"/>
      <c r="D71" s="119" t="s">
        <v>82</v>
      </c>
      <c r="E71" s="119"/>
      <c r="F71" s="119"/>
      <c r="G71" s="125">
        <v>2736</v>
      </c>
      <c r="H71" s="125">
        <v>2736</v>
      </c>
    </row>
    <row r="72" spans="1:8" s="115" customFormat="1" ht="15">
      <c r="A72" s="122"/>
      <c r="B72" s="119"/>
      <c r="C72" s="119"/>
      <c r="D72" s="119" t="s">
        <v>141</v>
      </c>
      <c r="E72" s="119"/>
      <c r="F72" s="119"/>
      <c r="G72" s="125">
        <v>180</v>
      </c>
      <c r="H72" s="125">
        <v>180</v>
      </c>
    </row>
    <row r="73" spans="1:8" s="115" customFormat="1" ht="15">
      <c r="A73" s="122"/>
      <c r="B73" s="119"/>
      <c r="C73" s="119"/>
      <c r="D73" s="119" t="s">
        <v>83</v>
      </c>
      <c r="E73" s="119"/>
      <c r="F73" s="119"/>
      <c r="G73" s="125">
        <v>180</v>
      </c>
      <c r="H73" s="125">
        <v>180</v>
      </c>
    </row>
    <row r="74" spans="1:8" s="115" customFormat="1" ht="15">
      <c r="A74" s="122"/>
      <c r="B74" s="119"/>
      <c r="C74" s="119"/>
      <c r="D74" s="119" t="s">
        <v>399</v>
      </c>
      <c r="E74" s="119"/>
      <c r="F74" s="119"/>
      <c r="G74" s="125">
        <v>0</v>
      </c>
      <c r="H74" s="125">
        <v>0</v>
      </c>
    </row>
    <row r="75" spans="1:8" s="115" customFormat="1" ht="15">
      <c r="A75" s="122"/>
      <c r="B75" s="119"/>
      <c r="C75" s="119"/>
      <c r="D75" s="119" t="s">
        <v>70</v>
      </c>
      <c r="E75" s="119"/>
      <c r="F75" s="119"/>
      <c r="G75" s="126">
        <v>780</v>
      </c>
      <c r="H75" s="126">
        <v>780</v>
      </c>
    </row>
    <row r="76" spans="1:8" s="115" customFormat="1" ht="15">
      <c r="A76" s="122"/>
      <c r="B76" s="119"/>
      <c r="C76" s="119"/>
      <c r="D76" s="119" t="s">
        <v>71</v>
      </c>
      <c r="E76" s="119"/>
      <c r="F76" s="119"/>
      <c r="G76" s="126">
        <v>0</v>
      </c>
      <c r="H76" s="126">
        <v>0</v>
      </c>
    </row>
    <row r="77" spans="1:8" s="115" customFormat="1" ht="15">
      <c r="A77" s="122"/>
      <c r="B77" s="119"/>
      <c r="C77" s="119" t="s">
        <v>42</v>
      </c>
      <c r="D77" s="119"/>
      <c r="E77" s="119"/>
      <c r="F77" s="119"/>
      <c r="G77" s="125">
        <f>SUM(G78:G79)</f>
        <v>0</v>
      </c>
      <c r="H77" s="125">
        <f>SUM(H78:H79)</f>
        <v>0</v>
      </c>
    </row>
    <row r="78" spans="1:8" s="115" customFormat="1" ht="15">
      <c r="A78" s="122"/>
      <c r="B78" s="119"/>
      <c r="C78" s="119"/>
      <c r="D78" s="119" t="s">
        <v>72</v>
      </c>
      <c r="E78" s="119"/>
      <c r="F78" s="119"/>
      <c r="G78" s="126">
        <v>0</v>
      </c>
      <c r="H78" s="126">
        <v>0</v>
      </c>
    </row>
    <row r="79" spans="1:8" s="115" customFormat="1" ht="15">
      <c r="A79" s="122"/>
      <c r="B79" s="119"/>
      <c r="C79" s="119"/>
      <c r="D79" s="119" t="s">
        <v>73</v>
      </c>
      <c r="E79" s="119"/>
      <c r="F79" s="119"/>
      <c r="G79" s="126">
        <v>0</v>
      </c>
      <c r="H79" s="126">
        <v>0</v>
      </c>
    </row>
    <row r="80" spans="1:8" s="115" customFormat="1" ht="15">
      <c r="A80" s="122"/>
      <c r="B80" s="119"/>
      <c r="C80" s="122" t="s">
        <v>11</v>
      </c>
      <c r="D80" s="122"/>
      <c r="E80" s="119"/>
      <c r="F80" s="119"/>
      <c r="G80" s="125">
        <f>SUM(G81)</f>
        <v>725</v>
      </c>
      <c r="H80" s="125">
        <f>SUM(H81:H82)</f>
        <v>725</v>
      </c>
    </row>
    <row r="81" spans="1:8" s="115" customFormat="1" ht="15">
      <c r="A81" s="122"/>
      <c r="B81" s="119"/>
      <c r="C81" s="122"/>
      <c r="D81" s="198" t="s">
        <v>147</v>
      </c>
      <c r="E81" s="198"/>
      <c r="F81" s="119"/>
      <c r="G81" s="125">
        <v>725</v>
      </c>
      <c r="H81" s="125">
        <v>715</v>
      </c>
    </row>
    <row r="82" spans="1:8" s="115" customFormat="1" ht="15">
      <c r="A82" s="122"/>
      <c r="B82" s="119"/>
      <c r="C82" s="122"/>
      <c r="D82" s="119" t="s">
        <v>400</v>
      </c>
      <c r="E82" s="119"/>
      <c r="F82" s="119"/>
      <c r="G82" s="125">
        <v>0</v>
      </c>
      <c r="H82" s="125">
        <v>10</v>
      </c>
    </row>
    <row r="83" spans="1:8" s="115" customFormat="1" ht="15">
      <c r="A83" s="122"/>
      <c r="B83" s="119"/>
      <c r="C83" s="119" t="s">
        <v>43</v>
      </c>
      <c r="D83" s="119"/>
      <c r="E83" s="119"/>
      <c r="F83" s="119"/>
      <c r="G83" s="137">
        <f>SUM(G84:G86)</f>
        <v>510</v>
      </c>
      <c r="H83" s="137">
        <f>SUM(H84:H86)</f>
        <v>510</v>
      </c>
    </row>
    <row r="84" spans="1:8" s="115" customFormat="1" ht="15">
      <c r="A84" s="122"/>
      <c r="B84" s="119"/>
      <c r="C84" s="119"/>
      <c r="D84" s="119"/>
      <c r="E84" s="128" t="s">
        <v>157</v>
      </c>
      <c r="F84" s="128"/>
      <c r="G84" s="126">
        <v>400</v>
      </c>
      <c r="H84" s="126">
        <v>400</v>
      </c>
    </row>
    <row r="85" spans="1:8" s="115" customFormat="1" ht="15">
      <c r="A85" s="122"/>
      <c r="B85" s="119"/>
      <c r="C85" s="119"/>
      <c r="D85" s="119"/>
      <c r="E85" s="128" t="s">
        <v>44</v>
      </c>
      <c r="F85" s="128"/>
      <c r="G85" s="126">
        <v>0</v>
      </c>
      <c r="H85" s="126">
        <v>0</v>
      </c>
    </row>
    <row r="86" spans="1:8" s="115" customFormat="1" ht="15">
      <c r="A86" s="122"/>
      <c r="B86" s="119"/>
      <c r="C86" s="119"/>
      <c r="D86" s="119"/>
      <c r="E86" s="128" t="s">
        <v>45</v>
      </c>
      <c r="F86" s="128"/>
      <c r="G86" s="126">
        <v>110</v>
      </c>
      <c r="H86" s="126">
        <v>110</v>
      </c>
    </row>
    <row r="87" spans="1:8" s="115" customFormat="1" ht="15">
      <c r="A87" s="122"/>
      <c r="B87" s="119"/>
      <c r="C87" s="119" t="s">
        <v>12</v>
      </c>
      <c r="D87" s="119"/>
      <c r="E87" s="128"/>
      <c r="F87" s="128"/>
      <c r="G87" s="129">
        <f>SUM(G88+G96+G103+G107)</f>
        <v>2495</v>
      </c>
      <c r="H87" s="129">
        <f>SUM(H88+H96+H103+H107)</f>
        <v>2495</v>
      </c>
    </row>
    <row r="88" spans="1:8" s="115" customFormat="1" ht="15">
      <c r="A88" s="122"/>
      <c r="B88" s="119"/>
      <c r="C88" s="119"/>
      <c r="D88" s="119" t="s">
        <v>47</v>
      </c>
      <c r="E88" s="128"/>
      <c r="F88" s="128"/>
      <c r="G88" s="129">
        <f>SUM(G89:G95)</f>
        <v>470</v>
      </c>
      <c r="H88" s="129">
        <f>SUM(H89:H95)</f>
        <v>470</v>
      </c>
    </row>
    <row r="89" spans="1:8" s="115" customFormat="1" ht="15">
      <c r="A89" s="122"/>
      <c r="B89" s="119"/>
      <c r="C89" s="119"/>
      <c r="D89" s="119"/>
      <c r="E89" s="128" t="s">
        <v>401</v>
      </c>
      <c r="F89" s="128"/>
      <c r="G89" s="129">
        <v>0</v>
      </c>
      <c r="H89" s="129">
        <v>0</v>
      </c>
    </row>
    <row r="90" spans="1:8" s="115" customFormat="1" ht="15">
      <c r="A90" s="122"/>
      <c r="B90" s="119"/>
      <c r="C90" s="119"/>
      <c r="D90" s="119"/>
      <c r="E90" s="128" t="s">
        <v>74</v>
      </c>
      <c r="F90" s="128"/>
      <c r="G90" s="126">
        <v>300</v>
      </c>
      <c r="H90" s="126">
        <v>300</v>
      </c>
    </row>
    <row r="91" spans="1:8" s="115" customFormat="1" ht="15">
      <c r="A91" s="122"/>
      <c r="B91" s="119"/>
      <c r="C91" s="119"/>
      <c r="D91" s="119"/>
      <c r="E91" s="128" t="s">
        <v>49</v>
      </c>
      <c r="F91" s="128"/>
      <c r="G91" s="126">
        <v>10</v>
      </c>
      <c r="H91" s="126">
        <v>10</v>
      </c>
    </row>
    <row r="92" spans="1:8" s="115" customFormat="1" ht="15">
      <c r="A92" s="122"/>
      <c r="B92" s="119"/>
      <c r="C92" s="119"/>
      <c r="D92" s="119"/>
      <c r="E92" s="128" t="s">
        <v>75</v>
      </c>
      <c r="F92" s="128"/>
      <c r="G92" s="126">
        <v>50</v>
      </c>
      <c r="H92" s="126">
        <v>50</v>
      </c>
    </row>
    <row r="93" spans="1:8" s="115" customFormat="1" ht="15">
      <c r="A93" s="122"/>
      <c r="B93" s="119"/>
      <c r="C93" s="119"/>
      <c r="D93" s="119"/>
      <c r="E93" s="128" t="s">
        <v>76</v>
      </c>
      <c r="F93" s="128"/>
      <c r="G93" s="126">
        <v>100</v>
      </c>
      <c r="H93" s="126">
        <v>100</v>
      </c>
    </row>
    <row r="94" spans="1:8" s="115" customFormat="1" ht="15">
      <c r="A94" s="122"/>
      <c r="B94" s="119"/>
      <c r="C94" s="119"/>
      <c r="D94" s="119"/>
      <c r="E94" s="128" t="s">
        <v>282</v>
      </c>
      <c r="F94" s="128"/>
      <c r="G94" s="126">
        <v>10</v>
      </c>
      <c r="H94" s="126">
        <v>10</v>
      </c>
    </row>
    <row r="95" spans="1:8" s="115" customFormat="1" ht="15">
      <c r="A95" s="122"/>
      <c r="B95" s="119"/>
      <c r="C95" s="119"/>
      <c r="D95" s="119"/>
      <c r="E95" s="128" t="s">
        <v>50</v>
      </c>
      <c r="F95" s="128"/>
      <c r="G95" s="126">
        <v>0</v>
      </c>
      <c r="H95" s="126">
        <v>0</v>
      </c>
    </row>
    <row r="96" spans="1:8" s="115" customFormat="1" ht="15">
      <c r="A96" s="122"/>
      <c r="B96" s="119"/>
      <c r="C96" s="119"/>
      <c r="D96" s="119" t="s">
        <v>51</v>
      </c>
      <c r="E96" s="128"/>
      <c r="F96" s="128"/>
      <c r="G96" s="129">
        <f>SUM(G97:G102)</f>
        <v>1450</v>
      </c>
      <c r="H96" s="129">
        <f>SUM(H97:H102)</f>
        <v>1450</v>
      </c>
    </row>
    <row r="97" spans="1:8" s="115" customFormat="1" ht="15">
      <c r="A97" s="122"/>
      <c r="B97" s="119"/>
      <c r="C97" s="119"/>
      <c r="D97" s="119"/>
      <c r="E97" s="128" t="s">
        <v>54</v>
      </c>
      <c r="F97" s="128"/>
      <c r="G97" s="126">
        <v>600</v>
      </c>
      <c r="H97" s="126">
        <v>600</v>
      </c>
    </row>
    <row r="98" spans="1:8" s="115" customFormat="1" ht="15">
      <c r="A98" s="122"/>
      <c r="B98" s="119"/>
      <c r="C98" s="119"/>
      <c r="D98" s="119"/>
      <c r="E98" s="128" t="s">
        <v>55</v>
      </c>
      <c r="F98" s="128"/>
      <c r="G98" s="126">
        <v>550</v>
      </c>
      <c r="H98" s="126">
        <v>550</v>
      </c>
    </row>
    <row r="99" spans="1:8" s="115" customFormat="1" ht="15">
      <c r="A99" s="122"/>
      <c r="B99" s="119"/>
      <c r="C99" s="119"/>
      <c r="D99" s="119"/>
      <c r="E99" s="128" t="s">
        <v>56</v>
      </c>
      <c r="F99" s="128"/>
      <c r="G99" s="126">
        <v>80</v>
      </c>
      <c r="H99" s="126">
        <v>80</v>
      </c>
    </row>
    <row r="100" spans="1:8" s="115" customFormat="1" ht="15">
      <c r="A100" s="122"/>
      <c r="B100" s="119"/>
      <c r="C100" s="119"/>
      <c r="D100" s="119"/>
      <c r="E100" s="128" t="s">
        <v>268</v>
      </c>
      <c r="F100" s="128"/>
      <c r="G100" s="126">
        <v>20</v>
      </c>
      <c r="H100" s="126">
        <v>20</v>
      </c>
    </row>
    <row r="101" spans="1:8" s="115" customFormat="1" ht="15">
      <c r="A101" s="122"/>
      <c r="B101" s="119"/>
      <c r="C101" s="119"/>
      <c r="D101" s="119"/>
      <c r="E101" s="128" t="s">
        <v>57</v>
      </c>
      <c r="F101" s="128"/>
      <c r="G101" s="126">
        <v>50</v>
      </c>
      <c r="H101" s="126">
        <v>50</v>
      </c>
    </row>
    <row r="102" spans="1:8" s="115" customFormat="1" ht="15">
      <c r="A102" s="122"/>
      <c r="B102" s="119"/>
      <c r="C102" s="119"/>
      <c r="D102" s="119"/>
      <c r="E102" s="128" t="s">
        <v>58</v>
      </c>
      <c r="F102" s="128"/>
      <c r="G102" s="126">
        <v>150</v>
      </c>
      <c r="H102" s="126">
        <v>150</v>
      </c>
    </row>
    <row r="103" spans="1:8" s="115" customFormat="1" ht="15">
      <c r="A103" s="122"/>
      <c r="B103" s="119"/>
      <c r="C103" s="119"/>
      <c r="D103" s="131" t="s">
        <v>63</v>
      </c>
      <c r="E103" s="119"/>
      <c r="F103" s="119"/>
      <c r="G103" s="129">
        <f>SUM(G104,G105,G106)</f>
        <v>225</v>
      </c>
      <c r="H103" s="129">
        <f>SUM(H104,H105,H106)</f>
        <v>240</v>
      </c>
    </row>
    <row r="104" spans="1:8" s="115" customFormat="1" ht="15">
      <c r="A104" s="122"/>
      <c r="B104" s="119"/>
      <c r="C104" s="119"/>
      <c r="D104" s="131"/>
      <c r="E104" s="132" t="s">
        <v>64</v>
      </c>
      <c r="F104" s="132"/>
      <c r="G104" s="126">
        <v>100</v>
      </c>
      <c r="H104" s="126">
        <v>100</v>
      </c>
    </row>
    <row r="105" spans="1:8" s="115" customFormat="1" ht="15">
      <c r="A105" s="122"/>
      <c r="B105" s="119"/>
      <c r="C105" s="119"/>
      <c r="D105" s="131"/>
      <c r="E105" s="132" t="s">
        <v>65</v>
      </c>
      <c r="F105" s="132"/>
      <c r="G105" s="126">
        <v>125</v>
      </c>
      <c r="H105" s="126">
        <v>140</v>
      </c>
    </row>
    <row r="106" spans="1:8" s="115" customFormat="1" ht="15">
      <c r="A106" s="122"/>
      <c r="B106" s="119"/>
      <c r="C106" s="119"/>
      <c r="D106" s="131"/>
      <c r="E106" s="132" t="s">
        <v>66</v>
      </c>
      <c r="F106" s="132"/>
      <c r="G106" s="126">
        <v>0</v>
      </c>
      <c r="H106" s="126">
        <v>0</v>
      </c>
    </row>
    <row r="107" spans="1:8" s="115" customFormat="1" ht="15">
      <c r="A107" s="122"/>
      <c r="B107" s="119"/>
      <c r="C107" s="119"/>
      <c r="D107" s="131" t="s">
        <v>61</v>
      </c>
      <c r="E107" s="132"/>
      <c r="F107" s="132"/>
      <c r="G107" s="126">
        <f>SUM(G108+G109)</f>
        <v>350</v>
      </c>
      <c r="H107" s="126">
        <f>SUM(H108+H109)</f>
        <v>335</v>
      </c>
    </row>
    <row r="108" spans="1:8" s="115" customFormat="1" ht="15">
      <c r="A108" s="122"/>
      <c r="B108" s="119"/>
      <c r="C108" s="119"/>
      <c r="D108" s="131"/>
      <c r="E108" s="132" t="s">
        <v>62</v>
      </c>
      <c r="F108" s="132"/>
      <c r="G108" s="126">
        <v>350</v>
      </c>
      <c r="H108" s="126">
        <v>325</v>
      </c>
    </row>
    <row r="109" spans="1:8" s="115" customFormat="1" ht="15">
      <c r="A109" s="122"/>
      <c r="B109" s="119"/>
      <c r="C109" s="119"/>
      <c r="D109" s="119"/>
      <c r="E109" s="128" t="s">
        <v>140</v>
      </c>
      <c r="F109" s="128"/>
      <c r="G109" s="126">
        <v>0</v>
      </c>
      <c r="H109" s="126">
        <v>10</v>
      </c>
    </row>
    <row r="110" spans="1:8" s="115" customFormat="1" ht="15">
      <c r="A110" s="122"/>
      <c r="B110" s="119"/>
      <c r="C110" s="119"/>
      <c r="D110" s="119" t="s">
        <v>15</v>
      </c>
      <c r="E110" s="128"/>
      <c r="F110" s="128"/>
      <c r="G110" s="126">
        <v>0</v>
      </c>
      <c r="H110" s="115">
        <v>114</v>
      </c>
    </row>
    <row r="111" spans="1:8" s="140" customFormat="1" ht="28.5" customHeight="1">
      <c r="A111" s="138"/>
      <c r="B111" s="135" t="s">
        <v>394</v>
      </c>
      <c r="C111" s="135"/>
      <c r="D111" s="135"/>
      <c r="E111" s="139"/>
      <c r="F111" s="139"/>
      <c r="G111" s="124">
        <f>G112</f>
        <v>0</v>
      </c>
      <c r="H111" s="140">
        <f>SUM(H112)</f>
        <v>290</v>
      </c>
    </row>
    <row r="112" spans="1:8" s="115" customFormat="1" ht="15">
      <c r="A112" s="122"/>
      <c r="B112" s="119"/>
      <c r="C112" s="119" t="s">
        <v>12</v>
      </c>
      <c r="D112" s="119"/>
      <c r="E112" s="128"/>
      <c r="F112" s="128"/>
      <c r="G112" s="125">
        <f>SUM(G113,G118,G120)</f>
        <v>0</v>
      </c>
      <c r="H112" s="115">
        <f>SUM(H113+H118+H120)</f>
        <v>290</v>
      </c>
    </row>
    <row r="113" spans="1:8" s="115" customFormat="1" ht="15">
      <c r="A113" s="122"/>
      <c r="B113" s="119"/>
      <c r="C113" s="119" t="s">
        <v>47</v>
      </c>
      <c r="D113" s="119"/>
      <c r="E113" s="128"/>
      <c r="F113" s="128"/>
      <c r="G113" s="125">
        <f>SUM(G114:G117)</f>
        <v>0</v>
      </c>
      <c r="H113" s="115">
        <v>0</v>
      </c>
    </row>
    <row r="114" spans="1:8" s="115" customFormat="1" ht="15">
      <c r="A114" s="122"/>
      <c r="B114" s="119"/>
      <c r="C114" s="119"/>
      <c r="D114" s="119"/>
      <c r="E114" s="128" t="s">
        <v>74</v>
      </c>
      <c r="F114" s="128"/>
      <c r="G114" s="126">
        <v>0</v>
      </c>
      <c r="H114" s="115">
        <v>0</v>
      </c>
    </row>
    <row r="115" spans="1:8" s="115" customFormat="1" ht="15">
      <c r="A115" s="122"/>
      <c r="B115" s="119"/>
      <c r="C115" s="119"/>
      <c r="D115" s="119"/>
      <c r="E115" s="128" t="s">
        <v>49</v>
      </c>
      <c r="F115" s="128"/>
      <c r="G115" s="126">
        <v>0</v>
      </c>
      <c r="H115" s="115">
        <v>0</v>
      </c>
    </row>
    <row r="116" spans="1:8" s="115" customFormat="1" ht="15">
      <c r="A116" s="122"/>
      <c r="B116" s="119"/>
      <c r="C116" s="119"/>
      <c r="D116" s="119"/>
      <c r="E116" s="128" t="s">
        <v>75</v>
      </c>
      <c r="F116" s="128"/>
      <c r="G116" s="126">
        <v>0</v>
      </c>
      <c r="H116" s="115">
        <v>0</v>
      </c>
    </row>
    <row r="117" spans="1:8" s="115" customFormat="1" ht="15">
      <c r="A117" s="122"/>
      <c r="B117" s="119"/>
      <c r="C117" s="119"/>
      <c r="D117" s="119"/>
      <c r="E117" s="128" t="s">
        <v>50</v>
      </c>
      <c r="F117" s="128"/>
      <c r="G117" s="126">
        <v>0</v>
      </c>
      <c r="H117" s="115">
        <v>0</v>
      </c>
    </row>
    <row r="118" spans="1:8" s="115" customFormat="1" ht="15">
      <c r="A118" s="122"/>
      <c r="B118" s="119"/>
      <c r="C118" s="119" t="s">
        <v>63</v>
      </c>
      <c r="D118" s="119"/>
      <c r="E118" s="128"/>
      <c r="F118" s="128"/>
      <c r="G118" s="125">
        <f>SUM(G119:G119)</f>
        <v>0</v>
      </c>
      <c r="H118" s="115">
        <f>SUM(H119)</f>
        <v>271</v>
      </c>
    </row>
    <row r="119" spans="1:8" s="115" customFormat="1" ht="15">
      <c r="A119" s="122"/>
      <c r="B119" s="119"/>
      <c r="C119" s="119"/>
      <c r="D119" s="119"/>
      <c r="E119" s="128" t="s">
        <v>65</v>
      </c>
      <c r="F119" s="128"/>
      <c r="G119" s="126">
        <v>0</v>
      </c>
      <c r="H119" s="115">
        <v>271</v>
      </c>
    </row>
    <row r="120" spans="1:8" s="115" customFormat="1" ht="15">
      <c r="A120" s="122"/>
      <c r="B120" s="119"/>
      <c r="C120" s="119" t="s">
        <v>62</v>
      </c>
      <c r="D120" s="119"/>
      <c r="E120" s="128"/>
      <c r="F120" s="128"/>
      <c r="G120" s="126">
        <v>0</v>
      </c>
      <c r="H120" s="115">
        <v>19</v>
      </c>
    </row>
    <row r="121" spans="1:8" s="115" customFormat="1" ht="30" customHeight="1">
      <c r="A121" s="122"/>
      <c r="B121" s="123" t="s">
        <v>254</v>
      </c>
      <c r="C121" s="135"/>
      <c r="D121" s="135"/>
      <c r="E121" s="135"/>
      <c r="F121" s="135"/>
      <c r="G121" s="124">
        <f>SUM(G122+G125)</f>
        <v>25</v>
      </c>
      <c r="H121" s="124">
        <f>SUM(H122+H125)</f>
        <v>25</v>
      </c>
    </row>
    <row r="122" spans="1:8" s="115" customFormat="1" ht="15">
      <c r="A122" s="122"/>
      <c r="B122" s="119"/>
      <c r="C122" s="119" t="s">
        <v>43</v>
      </c>
      <c r="D122" s="119"/>
      <c r="E122" s="119"/>
      <c r="F122" s="119"/>
      <c r="G122" s="125">
        <f>SUM(G123:G124)</f>
        <v>0</v>
      </c>
      <c r="H122" s="125">
        <f>SUM(H123:H124)</f>
        <v>0</v>
      </c>
    </row>
    <row r="123" spans="1:8" s="115" customFormat="1" ht="15">
      <c r="A123" s="122"/>
      <c r="B123" s="119"/>
      <c r="C123" s="119"/>
      <c r="D123" s="198" t="s">
        <v>151</v>
      </c>
      <c r="E123" s="198"/>
      <c r="F123" s="119"/>
      <c r="G123" s="126">
        <v>0</v>
      </c>
      <c r="H123" s="126">
        <v>0</v>
      </c>
    </row>
    <row r="124" spans="1:8" s="115" customFormat="1" ht="15">
      <c r="A124" s="122"/>
      <c r="B124" s="119"/>
      <c r="C124" s="119"/>
      <c r="D124" s="119" t="s">
        <v>45</v>
      </c>
      <c r="E124" s="119"/>
      <c r="F124" s="119"/>
      <c r="G124" s="126">
        <v>0</v>
      </c>
      <c r="H124" s="126">
        <v>0</v>
      </c>
    </row>
    <row r="125" spans="1:8" s="115" customFormat="1" ht="15">
      <c r="A125" s="122"/>
      <c r="B125" s="119"/>
      <c r="C125" s="119" t="s">
        <v>12</v>
      </c>
      <c r="D125" s="119"/>
      <c r="E125" s="119"/>
      <c r="F125" s="119"/>
      <c r="G125" s="126">
        <f>SUM(G126,G131)</f>
        <v>25</v>
      </c>
      <c r="H125" s="126">
        <f>SUM(H126,H131)</f>
        <v>25</v>
      </c>
    </row>
    <row r="126" spans="1:8" s="115" customFormat="1" ht="15">
      <c r="A126" s="122"/>
      <c r="B126" s="119"/>
      <c r="C126" s="119" t="s">
        <v>51</v>
      </c>
      <c r="D126" s="119"/>
      <c r="E126" s="119"/>
      <c r="F126" s="119"/>
      <c r="G126" s="141">
        <f>SUM(G127:G130)</f>
        <v>20</v>
      </c>
      <c r="H126" s="141">
        <f>SUM(H127:H130)</f>
        <v>20</v>
      </c>
    </row>
    <row r="127" spans="1:8" s="115" customFormat="1" ht="15">
      <c r="A127" s="122"/>
      <c r="B127" s="119"/>
      <c r="C127" s="119"/>
      <c r="D127" s="119" t="s">
        <v>77</v>
      </c>
      <c r="E127" s="119"/>
      <c r="F127" s="119"/>
      <c r="G127" s="141">
        <v>0</v>
      </c>
      <c r="H127" s="141">
        <v>0</v>
      </c>
    </row>
    <row r="128" spans="1:8" s="115" customFormat="1" ht="15">
      <c r="A128" s="122"/>
      <c r="B128" s="119"/>
      <c r="C128" s="119"/>
      <c r="D128" s="119" t="s">
        <v>78</v>
      </c>
      <c r="E128" s="119"/>
      <c r="F128" s="119"/>
      <c r="G128" s="126">
        <v>20</v>
      </c>
      <c r="H128" s="126">
        <v>20</v>
      </c>
    </row>
    <row r="129" spans="1:8" s="115" customFormat="1" ht="15">
      <c r="A129" s="122"/>
      <c r="B129" s="119"/>
      <c r="C129" s="119"/>
      <c r="D129" s="119" t="s">
        <v>57</v>
      </c>
      <c r="E129" s="119"/>
      <c r="F129" s="119"/>
      <c r="G129" s="126">
        <v>0</v>
      </c>
      <c r="H129" s="126">
        <v>0</v>
      </c>
    </row>
    <row r="130" spans="1:8" s="115" customFormat="1" ht="15">
      <c r="A130" s="122"/>
      <c r="B130" s="119"/>
      <c r="C130" s="119"/>
      <c r="D130" s="119" t="s">
        <v>79</v>
      </c>
      <c r="E130" s="119"/>
      <c r="F130" s="119"/>
      <c r="G130" s="126">
        <v>0</v>
      </c>
      <c r="H130" s="126">
        <v>0</v>
      </c>
    </row>
    <row r="131" spans="1:8" s="115" customFormat="1" ht="15">
      <c r="A131" s="122"/>
      <c r="B131" s="119"/>
      <c r="C131" s="119" t="s">
        <v>62</v>
      </c>
      <c r="D131" s="119"/>
      <c r="E131" s="119"/>
      <c r="F131" s="119"/>
      <c r="G131" s="126">
        <v>5</v>
      </c>
      <c r="H131" s="126">
        <v>5</v>
      </c>
    </row>
    <row r="132" spans="1:8" s="115" customFormat="1" ht="30" customHeight="1">
      <c r="A132" s="122"/>
      <c r="B132" s="123" t="s">
        <v>255</v>
      </c>
      <c r="C132" s="135"/>
      <c r="D132" s="135"/>
      <c r="E132" s="135"/>
      <c r="F132" s="135"/>
      <c r="G132" s="124">
        <f>SUM(G133+G136)</f>
        <v>3121</v>
      </c>
      <c r="H132" s="124">
        <f>SUM(H133+H136)</f>
        <v>3121</v>
      </c>
    </row>
    <row r="133" spans="1:8" s="115" customFormat="1" ht="18.75" customHeight="1">
      <c r="A133" s="122"/>
      <c r="B133" s="123"/>
      <c r="C133" s="119" t="s">
        <v>18</v>
      </c>
      <c r="D133" s="119"/>
      <c r="E133" s="128"/>
      <c r="F133" s="119"/>
      <c r="G133" s="125">
        <f>SUM(G134:G135)</f>
        <v>0</v>
      </c>
      <c r="H133" s="125">
        <f>SUM(H134:H135)</f>
        <v>0</v>
      </c>
    </row>
    <row r="134" spans="1:8" s="115" customFormat="1" ht="15">
      <c r="A134" s="122"/>
      <c r="B134" s="123"/>
      <c r="C134" s="119"/>
      <c r="D134" s="119"/>
      <c r="E134" s="128" t="s">
        <v>152</v>
      </c>
      <c r="F134" s="119"/>
      <c r="G134" s="126">
        <v>0</v>
      </c>
      <c r="H134" s="126">
        <v>0</v>
      </c>
    </row>
    <row r="135" spans="1:8" s="115" customFormat="1" ht="15">
      <c r="A135" s="122"/>
      <c r="B135" s="123"/>
      <c r="C135" s="119"/>
      <c r="D135" s="119"/>
      <c r="E135" s="128" t="s">
        <v>46</v>
      </c>
      <c r="F135" s="119"/>
      <c r="G135" s="126">
        <v>0</v>
      </c>
      <c r="H135" s="126">
        <v>0</v>
      </c>
    </row>
    <row r="136" spans="1:8" s="115" customFormat="1" ht="15">
      <c r="A136" s="122"/>
      <c r="B136" s="119"/>
      <c r="C136" s="119" t="s">
        <v>12</v>
      </c>
      <c r="D136" s="119"/>
      <c r="E136" s="119"/>
      <c r="F136" s="119"/>
      <c r="G136" s="125">
        <f>SUM(G137,G140)</f>
        <v>3121</v>
      </c>
      <c r="H136" s="125">
        <f>SUM(H137,H140)</f>
        <v>3121</v>
      </c>
    </row>
    <row r="137" spans="1:8" s="115" customFormat="1" ht="15">
      <c r="A137" s="122"/>
      <c r="B137" s="119"/>
      <c r="C137" s="119"/>
      <c r="D137" s="119" t="s">
        <v>51</v>
      </c>
      <c r="E137" s="119"/>
      <c r="F137" s="119"/>
      <c r="G137" s="125">
        <f>SUM(G138:G139)</f>
        <v>2650</v>
      </c>
      <c r="H137" s="125">
        <f>SUM(H138:H139)</f>
        <v>2650</v>
      </c>
    </row>
    <row r="138" spans="1:8" s="115" customFormat="1" ht="15">
      <c r="A138" s="122"/>
      <c r="B138" s="119"/>
      <c r="C138" s="119"/>
      <c r="D138" s="119"/>
      <c r="E138" s="119" t="s">
        <v>55</v>
      </c>
      <c r="F138" s="119"/>
      <c r="G138" s="126">
        <v>2650</v>
      </c>
      <c r="H138" s="126">
        <v>2650</v>
      </c>
    </row>
    <row r="139" spans="1:8" s="115" customFormat="1" ht="15">
      <c r="A139" s="122"/>
      <c r="B139" s="119"/>
      <c r="C139" s="119"/>
      <c r="D139" s="119"/>
      <c r="E139" s="131" t="s">
        <v>80</v>
      </c>
      <c r="F139" s="131"/>
      <c r="G139" s="141">
        <v>0</v>
      </c>
      <c r="H139" s="141">
        <v>0</v>
      </c>
    </row>
    <row r="140" spans="1:8" s="115" customFormat="1" ht="15">
      <c r="A140" s="122"/>
      <c r="B140" s="119"/>
      <c r="C140" s="119"/>
      <c r="D140" s="119" t="s">
        <v>62</v>
      </c>
      <c r="E140" s="119"/>
      <c r="F140" s="119"/>
      <c r="G140" s="126">
        <v>471</v>
      </c>
      <c r="H140" s="126">
        <v>471</v>
      </c>
    </row>
    <row r="141" spans="1:8" s="140" customFormat="1" ht="28.5" customHeight="1">
      <c r="A141" s="138"/>
      <c r="B141" s="135" t="s">
        <v>269</v>
      </c>
      <c r="C141" s="135"/>
      <c r="D141" s="135"/>
      <c r="E141" s="135"/>
      <c r="F141" s="135"/>
      <c r="G141" s="142">
        <f>SUM(G142+G143)</f>
        <v>90</v>
      </c>
      <c r="H141" s="142">
        <f>SUM(H142+H143)</f>
        <v>90</v>
      </c>
    </row>
    <row r="142" spans="1:8" s="115" customFormat="1" ht="35.25" customHeight="1">
      <c r="A142" s="122"/>
      <c r="B142" s="119"/>
      <c r="C142" s="197" t="s">
        <v>81</v>
      </c>
      <c r="D142" s="197"/>
      <c r="E142" s="197"/>
      <c r="F142" s="120"/>
      <c r="G142" s="126">
        <v>50</v>
      </c>
      <c r="H142" s="126">
        <v>50</v>
      </c>
    </row>
    <row r="143" spans="1:8" s="115" customFormat="1" ht="15">
      <c r="A143" s="122"/>
      <c r="B143" s="119"/>
      <c r="C143" s="119" t="s">
        <v>12</v>
      </c>
      <c r="D143" s="119"/>
      <c r="E143" s="119"/>
      <c r="F143" s="119"/>
      <c r="G143" s="125">
        <f>SUM(G144,G149)</f>
        <v>40</v>
      </c>
      <c r="H143" s="125">
        <f>SUM(H144,H149)</f>
        <v>40</v>
      </c>
    </row>
    <row r="144" spans="1:8" s="115" customFormat="1" ht="15">
      <c r="A144" s="122"/>
      <c r="B144" s="119"/>
      <c r="C144" s="119"/>
      <c r="D144" s="119" t="s">
        <v>51</v>
      </c>
      <c r="E144" s="119"/>
      <c r="F144" s="119"/>
      <c r="G144" s="125">
        <f>SUM(G145:G148)</f>
        <v>30</v>
      </c>
      <c r="H144" s="125">
        <f>SUM(H145:H148)</f>
        <v>30</v>
      </c>
    </row>
    <row r="145" spans="1:8" s="115" customFormat="1" ht="15">
      <c r="A145" s="122"/>
      <c r="B145" s="119"/>
      <c r="C145" s="119"/>
      <c r="D145" s="119"/>
      <c r="E145" s="119" t="s">
        <v>52</v>
      </c>
      <c r="F145" s="119"/>
      <c r="G145" s="125">
        <v>30</v>
      </c>
      <c r="H145" s="125">
        <v>30</v>
      </c>
    </row>
    <row r="146" spans="1:8" s="115" customFormat="1" ht="15">
      <c r="A146" s="122"/>
      <c r="B146" s="119"/>
      <c r="C146" s="119"/>
      <c r="D146" s="119"/>
      <c r="E146" s="119" t="s">
        <v>54</v>
      </c>
      <c r="F146" s="119"/>
      <c r="G146" s="125">
        <v>0</v>
      </c>
      <c r="H146" s="125">
        <v>0</v>
      </c>
    </row>
    <row r="147" spans="1:8" s="115" customFormat="1" ht="15">
      <c r="A147" s="122"/>
      <c r="B147" s="119"/>
      <c r="C147" s="119"/>
      <c r="D147" s="119"/>
      <c r="E147" s="119" t="s">
        <v>55</v>
      </c>
      <c r="F147" s="119"/>
      <c r="G147" s="126">
        <v>0</v>
      </c>
      <c r="H147" s="126">
        <v>0</v>
      </c>
    </row>
    <row r="148" spans="1:8" s="115" customFormat="1" ht="15">
      <c r="A148" s="122"/>
      <c r="B148" s="119"/>
      <c r="C148" s="119"/>
      <c r="D148" s="119"/>
      <c r="E148" s="131" t="s">
        <v>56</v>
      </c>
      <c r="F148" s="131"/>
      <c r="G148" s="141">
        <v>0</v>
      </c>
      <c r="H148" s="141">
        <v>0</v>
      </c>
    </row>
    <row r="149" spans="1:8" s="115" customFormat="1" ht="15">
      <c r="A149" s="122"/>
      <c r="B149" s="119"/>
      <c r="C149" s="119"/>
      <c r="D149" s="119" t="s">
        <v>62</v>
      </c>
      <c r="E149" s="119"/>
      <c r="F149" s="119"/>
      <c r="G149" s="126">
        <v>10</v>
      </c>
      <c r="H149" s="126">
        <v>10</v>
      </c>
    </row>
    <row r="150" spans="1:7" s="115" customFormat="1" ht="15">
      <c r="A150" s="122"/>
      <c r="B150" s="119"/>
      <c r="C150" s="119"/>
      <c r="D150" s="119"/>
      <c r="E150" s="119"/>
      <c r="F150" s="119"/>
      <c r="G150" s="126"/>
    </row>
    <row r="151" spans="1:8" s="140" customFormat="1" ht="29.25" customHeight="1">
      <c r="A151" s="138"/>
      <c r="B151" s="135" t="s">
        <v>270</v>
      </c>
      <c r="C151" s="135"/>
      <c r="D151" s="135"/>
      <c r="E151" s="135"/>
      <c r="F151" s="135"/>
      <c r="G151" s="124">
        <f>SUM(G152:G153)</f>
        <v>0</v>
      </c>
      <c r="H151" s="124">
        <f>SUM(H152:H153)</f>
        <v>0</v>
      </c>
    </row>
    <row r="152" spans="1:8" s="115" customFormat="1" ht="15">
      <c r="A152" s="122"/>
      <c r="B152" s="119"/>
      <c r="C152" s="119" t="s">
        <v>84</v>
      </c>
      <c r="D152" s="119"/>
      <c r="E152" s="119"/>
      <c r="F152" s="119"/>
      <c r="G152" s="126">
        <v>0</v>
      </c>
      <c r="H152" s="126">
        <v>0</v>
      </c>
    </row>
    <row r="153" spans="1:8" s="115" customFormat="1" ht="15">
      <c r="A153" s="122"/>
      <c r="B153" s="119"/>
      <c r="C153" s="119" t="s">
        <v>85</v>
      </c>
      <c r="D153" s="119"/>
      <c r="E153" s="119"/>
      <c r="F153" s="119"/>
      <c r="G153" s="126">
        <v>0</v>
      </c>
      <c r="H153" s="126">
        <v>0</v>
      </c>
    </row>
    <row r="154" spans="1:8" s="140" customFormat="1" ht="31.5" customHeight="1">
      <c r="A154" s="138"/>
      <c r="B154" s="135" t="s">
        <v>271</v>
      </c>
      <c r="C154" s="135"/>
      <c r="D154" s="135"/>
      <c r="E154" s="135"/>
      <c r="F154" s="135"/>
      <c r="G154" s="124">
        <v>0</v>
      </c>
      <c r="H154" s="124">
        <v>0</v>
      </c>
    </row>
    <row r="155" spans="1:8" s="115" customFormat="1" ht="15">
      <c r="A155" s="122"/>
      <c r="B155" s="119"/>
      <c r="C155" s="119" t="s">
        <v>86</v>
      </c>
      <c r="D155" s="119"/>
      <c r="E155" s="119"/>
      <c r="F155" s="119"/>
      <c r="G155" s="126">
        <v>0</v>
      </c>
      <c r="H155" s="126">
        <v>0</v>
      </c>
    </row>
    <row r="156" spans="1:8" s="115" customFormat="1" ht="15">
      <c r="A156" s="122"/>
      <c r="B156" s="119"/>
      <c r="C156" s="119" t="s">
        <v>85</v>
      </c>
      <c r="D156" s="119"/>
      <c r="E156" s="119"/>
      <c r="F156" s="119"/>
      <c r="G156" s="126">
        <v>0</v>
      </c>
      <c r="H156" s="126">
        <v>0</v>
      </c>
    </row>
    <row r="157" spans="1:8" s="115" customFormat="1" ht="30" customHeight="1">
      <c r="A157" s="122"/>
      <c r="B157" s="123" t="s">
        <v>409</v>
      </c>
      <c r="C157" s="119"/>
      <c r="D157" s="119"/>
      <c r="E157" s="119"/>
      <c r="F157" s="119"/>
      <c r="G157" s="124">
        <f>SUM(G158:G158)</f>
        <v>500</v>
      </c>
      <c r="H157" s="124">
        <f>SUM(H158:H158)</f>
        <v>500</v>
      </c>
    </row>
    <row r="158" spans="1:8" s="115" customFormat="1" ht="15">
      <c r="A158" s="122"/>
      <c r="B158" s="119"/>
      <c r="C158" s="119" t="s">
        <v>272</v>
      </c>
      <c r="D158" s="119"/>
      <c r="E158" s="119"/>
      <c r="F158" s="119"/>
      <c r="G158" s="126">
        <v>500</v>
      </c>
      <c r="H158" s="126">
        <v>500</v>
      </c>
    </row>
    <row r="159" spans="1:8" s="140" customFormat="1" ht="23.25" customHeight="1">
      <c r="A159" s="138"/>
      <c r="B159" s="135" t="s">
        <v>273</v>
      </c>
      <c r="C159" s="135"/>
      <c r="D159" s="135"/>
      <c r="E159" s="135"/>
      <c r="F159" s="135"/>
      <c r="G159" s="142">
        <f>SUM(G160)</f>
        <v>180</v>
      </c>
      <c r="H159" s="142">
        <f>SUM(H160)</f>
        <v>180</v>
      </c>
    </row>
    <row r="160" spans="1:8" s="115" customFormat="1" ht="15">
      <c r="A160" s="122"/>
      <c r="B160" s="119"/>
      <c r="C160" s="119" t="s">
        <v>87</v>
      </c>
      <c r="D160" s="119"/>
      <c r="E160" s="119"/>
      <c r="F160" s="119"/>
      <c r="G160" s="126">
        <v>180</v>
      </c>
      <c r="H160" s="126">
        <v>180</v>
      </c>
    </row>
    <row r="161" spans="1:8" s="140" customFormat="1" ht="27" customHeight="1">
      <c r="A161" s="138"/>
      <c r="B161" s="135" t="s">
        <v>274</v>
      </c>
      <c r="C161" s="135"/>
      <c r="D161" s="135"/>
      <c r="E161" s="135"/>
      <c r="F161" s="135"/>
      <c r="G161" s="142">
        <f>SUM(G162)</f>
        <v>30</v>
      </c>
      <c r="H161" s="142">
        <f>SUM(H162)</f>
        <v>30</v>
      </c>
    </row>
    <row r="162" spans="1:8" s="115" customFormat="1" ht="15">
      <c r="A162" s="122"/>
      <c r="B162" s="119"/>
      <c r="C162" s="119" t="s">
        <v>88</v>
      </c>
      <c r="D162" s="119"/>
      <c r="E162" s="119"/>
      <c r="F162" s="119"/>
      <c r="G162" s="126">
        <v>30</v>
      </c>
      <c r="H162" s="126">
        <v>30</v>
      </c>
    </row>
    <row r="163" spans="1:8" s="115" customFormat="1" ht="30" customHeight="1">
      <c r="A163" s="122"/>
      <c r="B163" s="123" t="s">
        <v>275</v>
      </c>
      <c r="C163" s="135"/>
      <c r="D163" s="135"/>
      <c r="E163" s="135"/>
      <c r="F163" s="135"/>
      <c r="G163" s="124">
        <f>SUM(G164)</f>
        <v>400</v>
      </c>
      <c r="H163" s="124">
        <f>SUM(H164)</f>
        <v>400</v>
      </c>
    </row>
    <row r="164" spans="1:8" s="115" customFormat="1" ht="15">
      <c r="A164" s="122"/>
      <c r="B164" s="119"/>
      <c r="C164" s="119" t="s">
        <v>89</v>
      </c>
      <c r="D164" s="119"/>
      <c r="E164" s="119"/>
      <c r="F164" s="119"/>
      <c r="G164" s="126">
        <v>400</v>
      </c>
      <c r="H164" s="126">
        <v>400</v>
      </c>
    </row>
    <row r="165" spans="1:8" s="140" customFormat="1" ht="30.75" customHeight="1">
      <c r="A165" s="138"/>
      <c r="B165" s="135" t="s">
        <v>276</v>
      </c>
      <c r="C165" s="135"/>
      <c r="D165" s="135"/>
      <c r="E165" s="135"/>
      <c r="F165" s="135"/>
      <c r="G165" s="124">
        <f>SUM(G166:G167)</f>
        <v>0</v>
      </c>
      <c r="H165" s="124">
        <f>SUM(H166:H167)</f>
        <v>0</v>
      </c>
    </row>
    <row r="166" spans="1:8" s="140" customFormat="1" ht="15">
      <c r="A166" s="138"/>
      <c r="B166" s="135"/>
      <c r="C166" s="119" t="s">
        <v>90</v>
      </c>
      <c r="D166" s="119"/>
      <c r="E166" s="119"/>
      <c r="F166" s="119"/>
      <c r="G166" s="126">
        <v>0</v>
      </c>
      <c r="H166" s="126">
        <v>0</v>
      </c>
    </row>
    <row r="167" spans="1:8" s="115" customFormat="1" ht="15">
      <c r="A167" s="122"/>
      <c r="B167" s="119"/>
      <c r="C167" s="119" t="s">
        <v>161</v>
      </c>
      <c r="D167" s="119"/>
      <c r="E167" s="119"/>
      <c r="F167" s="119"/>
      <c r="G167" s="126">
        <v>0</v>
      </c>
      <c r="H167" s="126">
        <v>0</v>
      </c>
    </row>
    <row r="168" spans="1:8" s="140" customFormat="1" ht="30.75" customHeight="1">
      <c r="A168" s="138"/>
      <c r="B168" s="135" t="s">
        <v>277</v>
      </c>
      <c r="C168" s="135"/>
      <c r="D168" s="135"/>
      <c r="E168" s="135"/>
      <c r="F168" s="135"/>
      <c r="G168" s="142">
        <v>0</v>
      </c>
      <c r="H168" s="142">
        <v>0</v>
      </c>
    </row>
    <row r="169" spans="1:8" s="115" customFormat="1" ht="15">
      <c r="A169" s="122"/>
      <c r="B169" s="119"/>
      <c r="C169" s="119" t="s">
        <v>91</v>
      </c>
      <c r="D169" s="119"/>
      <c r="E169" s="119"/>
      <c r="F169" s="119"/>
      <c r="G169" s="126">
        <v>0</v>
      </c>
      <c r="H169" s="126">
        <v>0</v>
      </c>
    </row>
    <row r="170" spans="1:8" s="140" customFormat="1" ht="29.25" customHeight="1">
      <c r="A170" s="138"/>
      <c r="B170" s="135" t="s">
        <v>278</v>
      </c>
      <c r="C170" s="135"/>
      <c r="D170" s="135"/>
      <c r="E170" s="135"/>
      <c r="F170" s="135"/>
      <c r="G170" s="142">
        <f>SUM(G171)</f>
        <v>319</v>
      </c>
      <c r="H170" s="142">
        <f>SUM(H171)</f>
        <v>319</v>
      </c>
    </row>
    <row r="171" spans="1:8" s="115" customFormat="1" ht="15">
      <c r="A171" s="122"/>
      <c r="B171" s="119"/>
      <c r="C171" s="119" t="s">
        <v>319</v>
      </c>
      <c r="D171" s="119"/>
      <c r="E171" s="119"/>
      <c r="F171" s="119"/>
      <c r="G171" s="126">
        <v>319</v>
      </c>
      <c r="H171" s="126">
        <v>319</v>
      </c>
    </row>
    <row r="172" spans="1:7" s="115" customFormat="1" ht="15">
      <c r="A172" s="122"/>
      <c r="B172" s="119"/>
      <c r="C172" s="119"/>
      <c r="D172" s="119"/>
      <c r="E172" s="119"/>
      <c r="F172" s="119"/>
      <c r="G172" s="126"/>
    </row>
    <row r="173" spans="1:8" s="140" customFormat="1" ht="29.25" customHeight="1">
      <c r="A173" s="138"/>
      <c r="B173" s="135" t="s">
        <v>318</v>
      </c>
      <c r="C173" s="135"/>
      <c r="D173" s="135"/>
      <c r="E173" s="135"/>
      <c r="F173" s="135"/>
      <c r="G173" s="142">
        <f>SUM(G174:G175)</f>
        <v>1684</v>
      </c>
      <c r="H173" s="142">
        <f>SUM(H174:H175)</f>
        <v>1684</v>
      </c>
    </row>
    <row r="174" spans="1:8" s="115" customFormat="1" ht="29.25" customHeight="1">
      <c r="A174" s="122"/>
      <c r="B174" s="119"/>
      <c r="C174" s="119" t="s">
        <v>319</v>
      </c>
      <c r="D174" s="119"/>
      <c r="E174" s="119"/>
      <c r="F174" s="119"/>
      <c r="G174" s="126">
        <v>1584</v>
      </c>
      <c r="H174" s="126">
        <v>1584</v>
      </c>
    </row>
    <row r="175" spans="1:8" s="115" customFormat="1" ht="15">
      <c r="A175" s="122"/>
      <c r="B175" s="119"/>
      <c r="C175" s="119" t="s">
        <v>320</v>
      </c>
      <c r="D175" s="119"/>
      <c r="E175" s="119"/>
      <c r="F175" s="119"/>
      <c r="G175" s="126">
        <v>100</v>
      </c>
      <c r="H175" s="126">
        <v>100</v>
      </c>
    </row>
    <row r="176" spans="1:8" s="140" customFormat="1" ht="33" customHeight="1">
      <c r="A176" s="138"/>
      <c r="B176" s="135" t="s">
        <v>279</v>
      </c>
      <c r="C176" s="135"/>
      <c r="D176" s="135"/>
      <c r="E176" s="135"/>
      <c r="F176" s="135"/>
      <c r="G176" s="124">
        <f>G177</f>
        <v>860</v>
      </c>
      <c r="H176" s="124">
        <f>H177</f>
        <v>860</v>
      </c>
    </row>
    <row r="177" spans="1:8" s="115" customFormat="1" ht="16.5" customHeight="1">
      <c r="A177" s="122"/>
      <c r="B177" s="119"/>
      <c r="C177" s="119" t="s">
        <v>12</v>
      </c>
      <c r="D177" s="119"/>
      <c r="E177" s="119"/>
      <c r="F177" s="119"/>
      <c r="G177" s="125">
        <f>SUM(G178+G182+G185+G187)</f>
        <v>860</v>
      </c>
      <c r="H177" s="125">
        <f>SUM(H178+H182+H185+H187)</f>
        <v>860</v>
      </c>
    </row>
    <row r="178" spans="1:8" s="115" customFormat="1" ht="16.5" customHeight="1">
      <c r="A178" s="122"/>
      <c r="B178" s="119"/>
      <c r="C178" s="119"/>
      <c r="D178" s="119" t="s">
        <v>47</v>
      </c>
      <c r="E178" s="119"/>
      <c r="F178" s="119"/>
      <c r="G178" s="125">
        <f>SUM(G179:G181)</f>
        <v>245</v>
      </c>
      <c r="H178" s="125">
        <f>SUM(H179:H181)</f>
        <v>245</v>
      </c>
    </row>
    <row r="179" spans="1:8" s="115" customFormat="1" ht="16.5" customHeight="1">
      <c r="A179" s="122"/>
      <c r="B179" s="119"/>
      <c r="C179" s="119"/>
      <c r="D179" s="119"/>
      <c r="E179" s="119" t="s">
        <v>280</v>
      </c>
      <c r="F179" s="119"/>
      <c r="G179" s="126">
        <v>130</v>
      </c>
      <c r="H179" s="126">
        <v>130</v>
      </c>
    </row>
    <row r="180" spans="1:8" s="115" customFormat="1" ht="16.5" customHeight="1">
      <c r="A180" s="122"/>
      <c r="B180" s="119"/>
      <c r="C180" s="119"/>
      <c r="D180" s="119"/>
      <c r="E180" s="119" t="s">
        <v>316</v>
      </c>
      <c r="F180" s="119"/>
      <c r="G180" s="126">
        <v>15</v>
      </c>
      <c r="H180" s="126">
        <v>15</v>
      </c>
    </row>
    <row r="181" spans="1:8" s="115" customFormat="1" ht="16.5" customHeight="1">
      <c r="A181" s="122"/>
      <c r="B181" s="119"/>
      <c r="C181" s="119"/>
      <c r="D181" s="119"/>
      <c r="E181" s="119" t="s">
        <v>260</v>
      </c>
      <c r="F181" s="119"/>
      <c r="G181" s="126">
        <v>100</v>
      </c>
      <c r="H181" s="126">
        <v>100</v>
      </c>
    </row>
    <row r="182" spans="1:8" s="115" customFormat="1" ht="16.5" customHeight="1">
      <c r="A182" s="122"/>
      <c r="B182" s="119"/>
      <c r="C182" s="119"/>
      <c r="D182" s="119" t="s">
        <v>51</v>
      </c>
      <c r="E182" s="119"/>
      <c r="F182" s="119"/>
      <c r="G182" s="125">
        <f>SUM(G183:G184)</f>
        <v>100</v>
      </c>
      <c r="H182" s="125">
        <f>SUM(H183:H184)</f>
        <v>100</v>
      </c>
    </row>
    <row r="183" spans="1:8" s="115" customFormat="1" ht="16.5" customHeight="1">
      <c r="A183" s="122"/>
      <c r="B183" s="119"/>
      <c r="C183" s="119"/>
      <c r="D183" s="119"/>
      <c r="E183" s="119" t="s">
        <v>92</v>
      </c>
      <c r="F183" s="119"/>
      <c r="G183" s="126">
        <v>0</v>
      </c>
      <c r="H183" s="126">
        <v>0</v>
      </c>
    </row>
    <row r="184" spans="1:8" s="115" customFormat="1" ht="16.5" customHeight="1">
      <c r="A184" s="122"/>
      <c r="B184" s="119"/>
      <c r="C184" s="119"/>
      <c r="D184" s="119"/>
      <c r="E184" s="119" t="s">
        <v>58</v>
      </c>
      <c r="F184" s="119"/>
      <c r="G184" s="126">
        <v>100</v>
      </c>
      <c r="H184" s="126">
        <v>100</v>
      </c>
    </row>
    <row r="185" spans="1:8" s="115" customFormat="1" ht="15">
      <c r="A185" s="122"/>
      <c r="B185" s="119"/>
      <c r="C185" s="119"/>
      <c r="D185" s="131" t="s">
        <v>63</v>
      </c>
      <c r="E185" s="132"/>
      <c r="F185" s="132"/>
      <c r="G185" s="125">
        <f>SUM(G186)</f>
        <v>325</v>
      </c>
      <c r="H185" s="125">
        <f>SUM(H186)</f>
        <v>325</v>
      </c>
    </row>
    <row r="186" spans="1:8" s="115" customFormat="1" ht="15">
      <c r="A186" s="122"/>
      <c r="B186" s="119"/>
      <c r="C186" s="119"/>
      <c r="D186" s="131"/>
      <c r="E186" s="132" t="s">
        <v>65</v>
      </c>
      <c r="F186" s="132"/>
      <c r="G186" s="126">
        <v>325</v>
      </c>
      <c r="H186" s="126">
        <v>325</v>
      </c>
    </row>
    <row r="187" spans="1:8" s="115" customFormat="1" ht="16.5" customHeight="1">
      <c r="A187" s="122"/>
      <c r="B187" s="119"/>
      <c r="C187" s="119"/>
      <c r="D187" s="119" t="s">
        <v>62</v>
      </c>
      <c r="E187" s="119"/>
      <c r="F187" s="119"/>
      <c r="G187" s="126">
        <v>190</v>
      </c>
      <c r="H187" s="126">
        <v>190</v>
      </c>
    </row>
    <row r="188" spans="1:8" s="140" customFormat="1" ht="24.75" customHeight="1">
      <c r="A188" s="138"/>
      <c r="B188" s="135" t="s">
        <v>281</v>
      </c>
      <c r="C188" s="135"/>
      <c r="D188" s="135"/>
      <c r="E188" s="135"/>
      <c r="F188" s="135">
        <v>1</v>
      </c>
      <c r="G188" s="124">
        <f>SUM(G189+G192+G194+G197)</f>
        <v>1104</v>
      </c>
      <c r="H188" s="124">
        <f>SUM(H189+H192+H194+H197)</f>
        <v>1359</v>
      </c>
    </row>
    <row r="189" spans="1:8" s="115" customFormat="1" ht="15">
      <c r="A189" s="122"/>
      <c r="B189" s="119"/>
      <c r="C189" s="119" t="s">
        <v>69</v>
      </c>
      <c r="D189" s="119"/>
      <c r="E189" s="119"/>
      <c r="F189" s="119"/>
      <c r="G189" s="125">
        <f>SUM(G190:G192)</f>
        <v>804</v>
      </c>
      <c r="H189" s="125">
        <f>SUM(H190:H192)</f>
        <v>804</v>
      </c>
    </row>
    <row r="190" spans="1:8" s="115" customFormat="1" ht="15">
      <c r="A190" s="122"/>
      <c r="B190" s="119"/>
      <c r="C190" s="119"/>
      <c r="D190" s="119" t="s">
        <v>314</v>
      </c>
      <c r="E190" s="119"/>
      <c r="F190" s="119"/>
      <c r="G190" s="125">
        <v>684</v>
      </c>
      <c r="H190" s="125">
        <v>684</v>
      </c>
    </row>
    <row r="191" spans="1:8" s="115" customFormat="1" ht="15">
      <c r="A191" s="122"/>
      <c r="B191" s="119"/>
      <c r="C191" s="119"/>
      <c r="D191" s="119" t="s">
        <v>315</v>
      </c>
      <c r="E191" s="119"/>
      <c r="F191" s="119"/>
      <c r="G191" s="125">
        <v>120</v>
      </c>
      <c r="H191" s="125">
        <v>120</v>
      </c>
    </row>
    <row r="192" spans="1:8" s="115" customFormat="1" ht="15">
      <c r="A192" s="122"/>
      <c r="B192" s="119"/>
      <c r="C192" s="198" t="s">
        <v>42</v>
      </c>
      <c r="D192" s="198"/>
      <c r="E192" s="198"/>
      <c r="F192" s="119"/>
      <c r="G192" s="126">
        <v>0</v>
      </c>
      <c r="H192" s="126">
        <v>0</v>
      </c>
    </row>
    <row r="193" spans="1:8" s="115" customFormat="1" ht="15">
      <c r="A193" s="122"/>
      <c r="B193" s="119"/>
      <c r="C193" s="119"/>
      <c r="D193" s="199" t="s">
        <v>149</v>
      </c>
      <c r="E193" s="199"/>
      <c r="F193" s="127"/>
      <c r="G193" s="126">
        <v>0</v>
      </c>
      <c r="H193" s="126">
        <v>0</v>
      </c>
    </row>
    <row r="194" spans="1:8" s="115" customFormat="1" ht="18" customHeight="1">
      <c r="A194" s="122"/>
      <c r="B194" s="119"/>
      <c r="C194" s="119" t="s">
        <v>93</v>
      </c>
      <c r="D194" s="119"/>
      <c r="E194" s="119"/>
      <c r="F194" s="119"/>
      <c r="G194" s="125">
        <f>SUM(G195:G196)</f>
        <v>180</v>
      </c>
      <c r="H194" s="125">
        <f>SUM(H195:H196)</f>
        <v>180</v>
      </c>
    </row>
    <row r="195" spans="1:8" s="115" customFormat="1" ht="18" customHeight="1">
      <c r="A195" s="122"/>
      <c r="B195" s="119"/>
      <c r="C195" s="119"/>
      <c r="D195" s="198" t="s">
        <v>147</v>
      </c>
      <c r="E195" s="198"/>
      <c r="F195" s="119"/>
      <c r="G195" s="125">
        <v>180</v>
      </c>
      <c r="H195" s="125">
        <v>170</v>
      </c>
    </row>
    <row r="196" spans="1:8" s="115" customFormat="1" ht="18" customHeight="1">
      <c r="A196" s="122"/>
      <c r="B196" s="119"/>
      <c r="C196" s="119"/>
      <c r="D196" s="119" t="s">
        <v>400</v>
      </c>
      <c r="E196" s="119"/>
      <c r="F196" s="119"/>
      <c r="G196" s="125">
        <v>0</v>
      </c>
      <c r="H196" s="125">
        <v>10</v>
      </c>
    </row>
    <row r="197" spans="1:8" s="115" customFormat="1" ht="15.75" customHeight="1">
      <c r="A197" s="122"/>
      <c r="B197" s="119"/>
      <c r="C197" s="119" t="s">
        <v>12</v>
      </c>
      <c r="D197" s="119"/>
      <c r="E197" s="119"/>
      <c r="F197" s="119"/>
      <c r="G197" s="125">
        <f>SUM(G198+G203+G208+G210)</f>
        <v>120</v>
      </c>
      <c r="H197" s="125">
        <f>SUM(H198+H203+H208+H210)</f>
        <v>375</v>
      </c>
    </row>
    <row r="198" spans="1:8" s="115" customFormat="1" ht="15.75" customHeight="1">
      <c r="A198" s="122"/>
      <c r="B198" s="119"/>
      <c r="C198" s="119"/>
      <c r="D198" s="119" t="s">
        <v>47</v>
      </c>
      <c r="E198" s="119"/>
      <c r="F198" s="119"/>
      <c r="G198" s="126">
        <f>SUM(G199:G202)</f>
        <v>30</v>
      </c>
      <c r="H198" s="126">
        <f>SUM(H199:H202)</f>
        <v>30</v>
      </c>
    </row>
    <row r="199" spans="1:8" s="115" customFormat="1" ht="15.75" customHeight="1">
      <c r="A199" s="122"/>
      <c r="B199" s="119"/>
      <c r="C199" s="119"/>
      <c r="D199" s="119"/>
      <c r="E199" s="119" t="s">
        <v>282</v>
      </c>
      <c r="F199" s="119"/>
      <c r="G199" s="126">
        <v>0</v>
      </c>
      <c r="H199" s="126">
        <v>0</v>
      </c>
    </row>
    <row r="200" spans="1:8" s="115" customFormat="1" ht="15.75" customHeight="1">
      <c r="A200" s="122"/>
      <c r="B200" s="119"/>
      <c r="C200" s="119"/>
      <c r="D200" s="119"/>
      <c r="E200" s="119" t="s">
        <v>48</v>
      </c>
      <c r="F200" s="119"/>
      <c r="G200" s="126">
        <v>10</v>
      </c>
      <c r="H200" s="126">
        <v>10</v>
      </c>
    </row>
    <row r="201" spans="1:8" s="115" customFormat="1" ht="15.75" customHeight="1">
      <c r="A201" s="122"/>
      <c r="B201" s="119"/>
      <c r="C201" s="119"/>
      <c r="D201" s="119"/>
      <c r="E201" s="119" t="s">
        <v>317</v>
      </c>
      <c r="F201" s="119"/>
      <c r="G201" s="126">
        <v>20</v>
      </c>
      <c r="H201" s="126">
        <v>0</v>
      </c>
    </row>
    <row r="202" spans="1:8" s="115" customFormat="1" ht="15.75" customHeight="1">
      <c r="A202" s="122"/>
      <c r="B202" s="119"/>
      <c r="C202" s="119"/>
      <c r="D202" s="119"/>
      <c r="E202" s="119" t="s">
        <v>76</v>
      </c>
      <c r="F202" s="119"/>
      <c r="G202" s="126">
        <v>0</v>
      </c>
      <c r="H202" s="126">
        <v>20</v>
      </c>
    </row>
    <row r="203" spans="1:8" s="115" customFormat="1" ht="15.75" customHeight="1">
      <c r="A203" s="122"/>
      <c r="B203" s="119"/>
      <c r="C203" s="119"/>
      <c r="D203" s="119" t="s">
        <v>51</v>
      </c>
      <c r="E203" s="119"/>
      <c r="F203" s="119"/>
      <c r="G203" s="125">
        <f>SUM(G204:G207)</f>
        <v>30</v>
      </c>
      <c r="H203" s="125">
        <f>SUM(H204:H207)</f>
        <v>285</v>
      </c>
    </row>
    <row r="204" spans="1:8" s="115" customFormat="1" ht="15.75" customHeight="1">
      <c r="A204" s="122"/>
      <c r="B204" s="119"/>
      <c r="C204" s="119"/>
      <c r="D204" s="119"/>
      <c r="E204" s="119" t="s">
        <v>52</v>
      </c>
      <c r="F204" s="119"/>
      <c r="G204" s="125">
        <v>30</v>
      </c>
      <c r="H204" s="125">
        <v>55</v>
      </c>
    </row>
    <row r="205" spans="1:8" s="115" customFormat="1" ht="15.75" customHeight="1">
      <c r="A205" s="122"/>
      <c r="B205" s="119"/>
      <c r="C205" s="119"/>
      <c r="D205" s="119"/>
      <c r="E205" s="119" t="s">
        <v>54</v>
      </c>
      <c r="F205" s="119"/>
      <c r="G205" s="125">
        <v>0</v>
      </c>
      <c r="H205" s="125">
        <v>140</v>
      </c>
    </row>
    <row r="206" spans="1:8" s="115" customFormat="1" ht="15.75" customHeight="1">
      <c r="A206" s="122"/>
      <c r="B206" s="119"/>
      <c r="C206" s="119"/>
      <c r="D206" s="119"/>
      <c r="E206" s="119" t="s">
        <v>55</v>
      </c>
      <c r="F206" s="119"/>
      <c r="G206" s="126">
        <v>0</v>
      </c>
      <c r="H206" s="126">
        <v>70</v>
      </c>
    </row>
    <row r="207" spans="1:8" s="115" customFormat="1" ht="15.75" customHeight="1">
      <c r="A207" s="122"/>
      <c r="B207" s="119"/>
      <c r="C207" s="119"/>
      <c r="D207" s="119"/>
      <c r="E207" s="119" t="s">
        <v>411</v>
      </c>
      <c r="F207" s="119"/>
      <c r="G207" s="126">
        <v>0</v>
      </c>
      <c r="H207" s="126">
        <v>20</v>
      </c>
    </row>
    <row r="208" spans="1:8" s="115" customFormat="1" ht="15">
      <c r="A208" s="122"/>
      <c r="B208" s="119"/>
      <c r="C208" s="119"/>
      <c r="D208" s="131" t="s">
        <v>63</v>
      </c>
      <c r="E208" s="132"/>
      <c r="F208" s="132"/>
      <c r="G208" s="125">
        <f>SUM(G209)</f>
        <v>50</v>
      </c>
      <c r="H208" s="125">
        <f>SUM(H209)</f>
        <v>50</v>
      </c>
    </row>
    <row r="209" spans="1:8" s="115" customFormat="1" ht="15">
      <c r="A209" s="122"/>
      <c r="B209" s="119"/>
      <c r="C209" s="119"/>
      <c r="D209" s="131"/>
      <c r="E209" s="132" t="s">
        <v>64</v>
      </c>
      <c r="F209" s="132"/>
      <c r="G209" s="126">
        <v>50</v>
      </c>
      <c r="H209" s="126">
        <v>50</v>
      </c>
    </row>
    <row r="210" spans="1:8" s="115" customFormat="1" ht="15.75" customHeight="1">
      <c r="A210" s="122"/>
      <c r="B210" s="119"/>
      <c r="C210" s="119"/>
      <c r="D210" s="119" t="s">
        <v>62</v>
      </c>
      <c r="E210" s="119"/>
      <c r="F210" s="119"/>
      <c r="G210" s="126">
        <v>10</v>
      </c>
      <c r="H210" s="126">
        <v>10</v>
      </c>
    </row>
    <row r="211" spans="1:7" s="115" customFormat="1" ht="10.5" customHeight="1">
      <c r="A211" s="122"/>
      <c r="B211" s="119"/>
      <c r="C211" s="119"/>
      <c r="D211" s="119"/>
      <c r="E211" s="119"/>
      <c r="F211" s="119"/>
      <c r="G211" s="126"/>
    </row>
    <row r="212" spans="1:8" s="115" customFormat="1" ht="16.5" customHeight="1">
      <c r="A212" s="138"/>
      <c r="B212" s="135" t="s">
        <v>408</v>
      </c>
      <c r="C212" s="135"/>
      <c r="D212" s="135"/>
      <c r="E212" s="135"/>
      <c r="F212" s="135"/>
      <c r="G212" s="124">
        <f>SUM(G213+G215)</f>
        <v>0</v>
      </c>
      <c r="H212" s="124">
        <f>SUM(H213+H215)</f>
        <v>1155</v>
      </c>
    </row>
    <row r="213" spans="1:8" s="115" customFormat="1" ht="16.5" customHeight="1">
      <c r="A213" s="122"/>
      <c r="B213" s="119"/>
      <c r="C213" s="119" t="s">
        <v>105</v>
      </c>
      <c r="D213" s="119"/>
      <c r="E213" s="119"/>
      <c r="F213" s="119"/>
      <c r="G213" s="126">
        <f>SUM(G214)</f>
        <v>0</v>
      </c>
      <c r="H213" s="126">
        <f>SUM(H214)</f>
        <v>1155</v>
      </c>
    </row>
    <row r="214" spans="1:8" s="115" customFormat="1" ht="25.5" customHeight="1">
      <c r="A214" s="122"/>
      <c r="B214" s="119"/>
      <c r="C214" s="119"/>
      <c r="D214" s="199" t="s">
        <v>145</v>
      </c>
      <c r="E214" s="199"/>
      <c r="F214" s="127"/>
      <c r="G214" s="126">
        <v>0</v>
      </c>
      <c r="H214" s="126">
        <v>1155</v>
      </c>
    </row>
    <row r="215" spans="1:8" s="115" customFormat="1" ht="16.5" customHeight="1">
      <c r="A215" s="122"/>
      <c r="B215" s="119"/>
      <c r="C215" s="119" t="s">
        <v>93</v>
      </c>
      <c r="D215" s="119"/>
      <c r="E215" s="119"/>
      <c r="F215" s="119"/>
      <c r="G215" s="125">
        <f>SUM(G216:G219)</f>
        <v>0</v>
      </c>
      <c r="H215" s="125">
        <f>SUM(H216:H219)</f>
        <v>0</v>
      </c>
    </row>
    <row r="216" spans="1:8" s="115" customFormat="1" ht="16.5" customHeight="1">
      <c r="A216" s="122"/>
      <c r="B216" s="119"/>
      <c r="C216" s="119"/>
      <c r="D216" s="119" t="s">
        <v>410</v>
      </c>
      <c r="E216" s="119"/>
      <c r="F216" s="119"/>
      <c r="G216" s="125">
        <v>0</v>
      </c>
      <c r="H216" s="125">
        <v>0</v>
      </c>
    </row>
    <row r="217" spans="1:8" s="115" customFormat="1" ht="16.5" customHeight="1">
      <c r="A217" s="122"/>
      <c r="B217" s="119"/>
      <c r="C217" s="119"/>
      <c r="D217" s="119" t="s">
        <v>138</v>
      </c>
      <c r="E217" s="119"/>
      <c r="F217" s="119"/>
      <c r="G217" s="125">
        <v>0</v>
      </c>
      <c r="H217" s="125">
        <v>0</v>
      </c>
    </row>
    <row r="218" spans="1:8" s="115" customFormat="1" ht="16.5" customHeight="1">
      <c r="A218" s="122"/>
      <c r="B218" s="119"/>
      <c r="C218" s="119"/>
      <c r="D218" s="119" t="s">
        <v>139</v>
      </c>
      <c r="E218" s="119"/>
      <c r="F218" s="119"/>
      <c r="G218" s="125">
        <v>0</v>
      </c>
      <c r="H218" s="125">
        <v>0</v>
      </c>
    </row>
    <row r="219" spans="1:8" s="115" customFormat="1" ht="16.5" customHeight="1">
      <c r="A219" s="122"/>
      <c r="B219" s="119"/>
      <c r="C219" s="119"/>
      <c r="D219" s="119" t="s">
        <v>137</v>
      </c>
      <c r="E219" s="119"/>
      <c r="F219" s="119"/>
      <c r="G219" s="126">
        <v>0</v>
      </c>
      <c r="H219" s="126">
        <v>0</v>
      </c>
    </row>
    <row r="220" spans="1:7" s="115" customFormat="1" ht="10.5" customHeight="1">
      <c r="A220" s="122"/>
      <c r="B220" s="119"/>
      <c r="C220" s="119"/>
      <c r="D220" s="119"/>
      <c r="E220" s="119"/>
      <c r="F220" s="119"/>
      <c r="G220" s="126"/>
    </row>
    <row r="221" spans="1:8" s="115" customFormat="1" ht="16.5" customHeight="1">
      <c r="A221" s="122"/>
      <c r="B221" s="135" t="s">
        <v>283</v>
      </c>
      <c r="C221" s="135"/>
      <c r="D221" s="135"/>
      <c r="E221" s="135"/>
      <c r="F221" s="135"/>
      <c r="G221" s="142">
        <f>SUM(G222)</f>
        <v>60</v>
      </c>
      <c r="H221" s="142">
        <f>SUM(H222)</f>
        <v>60</v>
      </c>
    </row>
    <row r="222" spans="1:8" s="115" customFormat="1" ht="16.5" customHeight="1">
      <c r="A222" s="122"/>
      <c r="B222" s="119"/>
      <c r="C222" s="119" t="s">
        <v>143</v>
      </c>
      <c r="D222" s="119"/>
      <c r="E222" s="119"/>
      <c r="F222" s="119"/>
      <c r="G222" s="126">
        <v>60</v>
      </c>
      <c r="H222" s="126">
        <v>60</v>
      </c>
    </row>
    <row r="223" spans="1:8" s="115" customFormat="1" ht="30" customHeight="1">
      <c r="A223" s="122"/>
      <c r="B223" s="143" t="s">
        <v>95</v>
      </c>
      <c r="C223" s="143"/>
      <c r="D223" s="143"/>
      <c r="E223" s="143"/>
      <c r="F223" s="143"/>
      <c r="G223" s="144">
        <f>SUM(G9+G69+G111+G121+G132+G141+G151+G154+G157+G159+G161+G163+G165+G168+G170+G173+G176+G188+G212+G221)</f>
        <v>29216</v>
      </c>
      <c r="H223" s="144">
        <f>SUM(H9+H69+H111+H121+H132+H141+H151+H154+H157+H159+H161+H163+H165+H168+H170+H173+H176+H188+H212+H221)</f>
        <v>29839</v>
      </c>
    </row>
    <row r="224" spans="1:7" s="115" customFormat="1" ht="15">
      <c r="A224" s="122"/>
      <c r="B224" s="119"/>
      <c r="C224" s="145" t="s">
        <v>96</v>
      </c>
      <c r="D224" s="145"/>
      <c r="E224" s="145"/>
      <c r="F224" s="145">
        <v>5</v>
      </c>
      <c r="G224" s="146" t="s">
        <v>144</v>
      </c>
    </row>
    <row r="226" spans="1:8" s="147" customFormat="1" ht="14.25">
      <c r="A226" s="138"/>
      <c r="B226" s="135" t="s">
        <v>418</v>
      </c>
      <c r="C226" s="135"/>
      <c r="D226" s="135"/>
      <c r="E226" s="135"/>
      <c r="F226" s="135"/>
      <c r="G226" s="140">
        <v>0</v>
      </c>
      <c r="H226" s="140">
        <v>0</v>
      </c>
    </row>
    <row r="227" spans="1:8" s="147" customFormat="1" ht="14.25">
      <c r="A227" s="138"/>
      <c r="B227" s="135"/>
      <c r="C227" s="135"/>
      <c r="D227" s="135"/>
      <c r="E227" s="135"/>
      <c r="F227" s="135"/>
      <c r="G227" s="140"/>
      <c r="H227" s="140"/>
    </row>
    <row r="228" spans="1:8" s="147" customFormat="1" ht="14.25">
      <c r="A228" s="138"/>
      <c r="B228" s="135" t="s">
        <v>419</v>
      </c>
      <c r="C228" s="135"/>
      <c r="D228" s="135"/>
      <c r="E228" s="135"/>
      <c r="F228" s="135"/>
      <c r="G228" s="148">
        <f>SUM(G223:G226)</f>
        <v>29216</v>
      </c>
      <c r="H228" s="148">
        <f>SUM(H223:H226)</f>
        <v>29839</v>
      </c>
    </row>
  </sheetData>
  <sheetProtection selectLockedCells="1" selectUnlockedCells="1"/>
  <mergeCells count="22">
    <mergeCell ref="A5:F5"/>
    <mergeCell ref="D61:E61"/>
    <mergeCell ref="D14:E14"/>
    <mergeCell ref="G7:H7"/>
    <mergeCell ref="A7:E8"/>
    <mergeCell ref="A1:G1"/>
    <mergeCell ref="A2:G2"/>
    <mergeCell ref="C192:E192"/>
    <mergeCell ref="D81:E81"/>
    <mergeCell ref="C142:E142"/>
    <mergeCell ref="A3:F3"/>
    <mergeCell ref="A4:F4"/>
    <mergeCell ref="D57:E57"/>
    <mergeCell ref="D123:E123"/>
    <mergeCell ref="F7:F8"/>
    <mergeCell ref="D66:E66"/>
    <mergeCell ref="D56:E56"/>
    <mergeCell ref="D19:E19"/>
    <mergeCell ref="D214:E214"/>
    <mergeCell ref="D193:E193"/>
    <mergeCell ref="D195:E195"/>
    <mergeCell ref="D62:E62"/>
  </mergeCells>
  <printOptions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52" r:id="rId1"/>
  <headerFooter alignWithMargins="0">
    <oddFooter>&amp;C&amp;P. oldal, összesen: &amp;N</oddFooter>
  </headerFooter>
  <rowBreaks count="3" manualBreakCount="3">
    <brk id="68" max="9" man="1"/>
    <brk id="131" max="9" man="1"/>
    <brk id="160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:E1"/>
    </sheetView>
  </sheetViews>
  <sheetFormatPr defaultColWidth="9.140625" defaultRowHeight="12.75"/>
  <cols>
    <col min="1" max="1" width="61.140625" style="156" customWidth="1"/>
    <col min="2" max="3" width="11.8515625" style="156" customWidth="1"/>
    <col min="4" max="4" width="11.00390625" style="156" customWidth="1"/>
    <col min="5" max="5" width="13.421875" style="156" customWidth="1"/>
    <col min="6" max="16384" width="9.140625" style="156" customWidth="1"/>
  </cols>
  <sheetData>
    <row r="1" spans="1:5" ht="15">
      <c r="A1" s="206" t="s">
        <v>431</v>
      </c>
      <c r="B1" s="206"/>
      <c r="C1" s="206"/>
      <c r="D1" s="206"/>
      <c r="E1" s="206"/>
    </row>
    <row r="2" spans="1:5" ht="15">
      <c r="A2" s="206" t="s">
        <v>382</v>
      </c>
      <c r="B2" s="206"/>
      <c r="C2" s="206"/>
      <c r="D2" s="206"/>
      <c r="E2" s="206"/>
    </row>
    <row r="3" spans="1:5" ht="15">
      <c r="A3" s="207" t="s">
        <v>325</v>
      </c>
      <c r="B3" s="207"/>
      <c r="C3" s="207"/>
      <c r="D3" s="207"/>
      <c r="E3" s="207"/>
    </row>
    <row r="4" spans="1:5" ht="15">
      <c r="A4" s="207" t="s">
        <v>424</v>
      </c>
      <c r="B4" s="207"/>
      <c r="C4" s="207"/>
      <c r="D4" s="207"/>
      <c r="E4" s="207"/>
    </row>
    <row r="5" spans="1:5" ht="29.25" customHeight="1">
      <c r="A5" s="157" t="s">
        <v>339</v>
      </c>
      <c r="B5" s="158" t="s">
        <v>340</v>
      </c>
      <c r="C5" s="158" t="s">
        <v>341</v>
      </c>
      <c r="D5" s="158" t="s">
        <v>342</v>
      </c>
      <c r="E5" s="158" t="s">
        <v>343</v>
      </c>
    </row>
    <row r="6" spans="1:5" ht="15">
      <c r="A6" s="159" t="s">
        <v>355</v>
      </c>
      <c r="B6" s="160">
        <v>0</v>
      </c>
      <c r="C6" s="160">
        <v>290</v>
      </c>
      <c r="D6" s="160">
        <v>0</v>
      </c>
      <c r="E6" s="160">
        <f aca="true" t="shared" si="0" ref="E6:E20">SUM(B6:D6)</f>
        <v>290</v>
      </c>
    </row>
    <row r="7" spans="1:5" ht="15">
      <c r="A7" s="159" t="s">
        <v>356</v>
      </c>
      <c r="B7" s="160">
        <v>0</v>
      </c>
      <c r="C7" s="160">
        <v>0</v>
      </c>
      <c r="D7" s="160">
        <v>0</v>
      </c>
      <c r="E7" s="160">
        <f t="shared" si="0"/>
        <v>0</v>
      </c>
    </row>
    <row r="8" spans="1:5" ht="15">
      <c r="A8" s="161" t="s">
        <v>357</v>
      </c>
      <c r="B8" s="160">
        <v>0</v>
      </c>
      <c r="C8" s="160">
        <v>0</v>
      </c>
      <c r="D8" s="160">
        <v>0</v>
      </c>
      <c r="E8" s="160">
        <f t="shared" si="0"/>
        <v>0</v>
      </c>
    </row>
    <row r="9" spans="1:5" ht="15">
      <c r="A9" s="162" t="s">
        <v>358</v>
      </c>
      <c r="B9" s="160">
        <v>11919</v>
      </c>
      <c r="C9" s="160">
        <v>127</v>
      </c>
      <c r="D9" s="160">
        <v>0</v>
      </c>
      <c r="E9" s="160">
        <f t="shared" si="0"/>
        <v>12046</v>
      </c>
    </row>
    <row r="10" spans="1:5" ht="15">
      <c r="A10" s="162" t="s">
        <v>359</v>
      </c>
      <c r="B10" s="160">
        <v>0</v>
      </c>
      <c r="C10" s="160">
        <v>0</v>
      </c>
      <c r="D10" s="160">
        <v>0</v>
      </c>
      <c r="E10" s="160">
        <f t="shared" si="0"/>
        <v>0</v>
      </c>
    </row>
    <row r="11" spans="1:5" ht="15">
      <c r="A11" s="162" t="s">
        <v>360</v>
      </c>
      <c r="B11" s="160">
        <v>0</v>
      </c>
      <c r="C11" s="160">
        <v>0</v>
      </c>
      <c r="D11" s="160">
        <v>0</v>
      </c>
      <c r="E11" s="160">
        <f t="shared" si="0"/>
        <v>0</v>
      </c>
    </row>
    <row r="12" spans="1:5" ht="15">
      <c r="A12" s="162" t="s">
        <v>361</v>
      </c>
      <c r="B12" s="160">
        <v>3121</v>
      </c>
      <c r="C12" s="160">
        <v>0</v>
      </c>
      <c r="D12" s="160">
        <v>0</v>
      </c>
      <c r="E12" s="160">
        <f t="shared" si="0"/>
        <v>3121</v>
      </c>
    </row>
    <row r="13" spans="1:5" ht="15">
      <c r="A13" s="162" t="s">
        <v>362</v>
      </c>
      <c r="B13" s="160">
        <v>7720</v>
      </c>
      <c r="C13" s="160">
        <v>0</v>
      </c>
      <c r="D13" s="160">
        <v>0</v>
      </c>
      <c r="E13" s="160">
        <f t="shared" si="0"/>
        <v>7720</v>
      </c>
    </row>
    <row r="14" spans="1:5" ht="15">
      <c r="A14" s="161" t="s">
        <v>353</v>
      </c>
      <c r="B14" s="160">
        <v>0</v>
      </c>
      <c r="C14" s="160">
        <v>860</v>
      </c>
      <c r="D14" s="160">
        <v>0</v>
      </c>
      <c r="E14" s="160">
        <f t="shared" si="0"/>
        <v>860</v>
      </c>
    </row>
    <row r="15" spans="1:5" ht="15">
      <c r="A15" s="161" t="s">
        <v>363</v>
      </c>
      <c r="B15" s="160">
        <v>0</v>
      </c>
      <c r="C15" s="160">
        <v>319</v>
      </c>
      <c r="D15" s="160">
        <v>0</v>
      </c>
      <c r="E15" s="160">
        <f t="shared" si="0"/>
        <v>319</v>
      </c>
    </row>
    <row r="16" spans="1:5" ht="15">
      <c r="A16" s="161" t="s">
        <v>364</v>
      </c>
      <c r="B16" s="160">
        <v>0</v>
      </c>
      <c r="C16" s="160">
        <v>90</v>
      </c>
      <c r="D16" s="160">
        <v>0</v>
      </c>
      <c r="E16" s="160">
        <f t="shared" si="0"/>
        <v>90</v>
      </c>
    </row>
    <row r="17" spans="1:5" ht="15">
      <c r="A17" s="161" t="s">
        <v>365</v>
      </c>
      <c r="B17" s="160">
        <v>0</v>
      </c>
      <c r="C17" s="160">
        <v>60</v>
      </c>
      <c r="D17" s="160">
        <v>0</v>
      </c>
      <c r="E17" s="160">
        <f t="shared" si="0"/>
        <v>60</v>
      </c>
    </row>
    <row r="18" spans="1:5" ht="15">
      <c r="A18" s="162" t="s">
        <v>366</v>
      </c>
      <c r="B18" s="160">
        <v>500</v>
      </c>
      <c r="C18" s="160">
        <v>0</v>
      </c>
      <c r="D18" s="160">
        <v>0</v>
      </c>
      <c r="E18" s="160">
        <f>SUM(B18:D18)</f>
        <v>500</v>
      </c>
    </row>
    <row r="19" spans="1:5" ht="15">
      <c r="A19" s="161" t="s">
        <v>367</v>
      </c>
      <c r="B19" s="163">
        <v>180</v>
      </c>
      <c r="C19" s="163">
        <v>0</v>
      </c>
      <c r="D19" s="163">
        <v>0</v>
      </c>
      <c r="E19" s="163">
        <f t="shared" si="0"/>
        <v>180</v>
      </c>
    </row>
    <row r="20" spans="1:5" ht="15">
      <c r="A20" s="161" t="s">
        <v>349</v>
      </c>
      <c r="B20" s="163">
        <v>30</v>
      </c>
      <c r="C20" s="163">
        <v>0</v>
      </c>
      <c r="D20" s="163">
        <v>0</v>
      </c>
      <c r="E20" s="163">
        <f t="shared" si="0"/>
        <v>30</v>
      </c>
    </row>
    <row r="21" spans="1:5" ht="15">
      <c r="A21" s="161" t="s">
        <v>368</v>
      </c>
      <c r="B21" s="163">
        <v>0</v>
      </c>
      <c r="C21" s="163">
        <v>0</v>
      </c>
      <c r="D21" s="163">
        <v>0</v>
      </c>
      <c r="E21" s="163">
        <f aca="true" t="shared" si="1" ref="E21:E28">SUM(B21:D21)</f>
        <v>0</v>
      </c>
    </row>
    <row r="22" spans="1:5" ht="15">
      <c r="A22" s="161" t="s">
        <v>369</v>
      </c>
      <c r="B22" s="163">
        <v>0</v>
      </c>
      <c r="C22" s="163">
        <v>0</v>
      </c>
      <c r="D22" s="163">
        <v>0</v>
      </c>
      <c r="E22" s="163">
        <f t="shared" si="1"/>
        <v>0</v>
      </c>
    </row>
    <row r="23" spans="1:5" ht="15">
      <c r="A23" s="161" t="s">
        <v>370</v>
      </c>
      <c r="B23" s="163">
        <v>0</v>
      </c>
      <c r="C23" s="163">
        <v>400</v>
      </c>
      <c r="D23" s="163">
        <v>0</v>
      </c>
      <c r="E23" s="163">
        <f t="shared" si="1"/>
        <v>400</v>
      </c>
    </row>
    <row r="24" spans="1:5" ht="15">
      <c r="A24" s="161" t="s">
        <v>373</v>
      </c>
      <c r="B24" s="163">
        <v>0</v>
      </c>
      <c r="C24" s="163">
        <v>1684</v>
      </c>
      <c r="D24" s="163">
        <v>0</v>
      </c>
      <c r="E24" s="163">
        <f t="shared" si="1"/>
        <v>1684</v>
      </c>
    </row>
    <row r="25" spans="1:5" ht="15">
      <c r="A25" s="161" t="s">
        <v>425</v>
      </c>
      <c r="B25" s="163">
        <v>1155</v>
      </c>
      <c r="C25" s="163">
        <v>0</v>
      </c>
      <c r="D25" s="163">
        <v>0</v>
      </c>
      <c r="E25" s="163">
        <f t="shared" si="1"/>
        <v>1155</v>
      </c>
    </row>
    <row r="26" spans="1:5" ht="15">
      <c r="A26" s="161" t="s">
        <v>371</v>
      </c>
      <c r="B26" s="163">
        <v>1359</v>
      </c>
      <c r="C26" s="163">
        <v>0</v>
      </c>
      <c r="D26" s="163">
        <v>0</v>
      </c>
      <c r="E26" s="163">
        <f t="shared" si="1"/>
        <v>1359</v>
      </c>
    </row>
    <row r="27" spans="1:5" ht="15">
      <c r="A27" s="162" t="s">
        <v>351</v>
      </c>
      <c r="B27" s="163">
        <v>0</v>
      </c>
      <c r="C27" s="163">
        <v>0</v>
      </c>
      <c r="D27" s="163">
        <v>0</v>
      </c>
      <c r="E27" s="163">
        <f t="shared" si="1"/>
        <v>0</v>
      </c>
    </row>
    <row r="28" spans="1:5" ht="15">
      <c r="A28" s="164" t="s">
        <v>372</v>
      </c>
      <c r="B28" s="165">
        <v>25</v>
      </c>
      <c r="C28" s="165">
        <v>0</v>
      </c>
      <c r="D28" s="165">
        <v>0</v>
      </c>
      <c r="E28" s="165">
        <f t="shared" si="1"/>
        <v>25</v>
      </c>
    </row>
    <row r="29" spans="1:5" ht="14.25">
      <c r="A29" s="166" t="s">
        <v>352</v>
      </c>
      <c r="B29" s="167">
        <f>SUM(B6:B28)</f>
        <v>26009</v>
      </c>
      <c r="C29" s="167">
        <f>SUM(C6:C28)</f>
        <v>3830</v>
      </c>
      <c r="D29" s="167">
        <f>SUM(D6:D28)</f>
        <v>0</v>
      </c>
      <c r="E29" s="167">
        <f>SUM(E6:E28)</f>
        <v>29839</v>
      </c>
    </row>
    <row r="30" s="140" customFormat="1" ht="14.25"/>
    <row r="31" spans="2:5" s="140" customFormat="1" ht="14.25">
      <c r="B31" s="167"/>
      <c r="C31" s="167"/>
      <c r="D31" s="167"/>
      <c r="E31" s="167"/>
    </row>
    <row r="44" ht="15.75" customHeight="1"/>
  </sheetData>
  <mergeCells count="4">
    <mergeCell ref="A1:E1"/>
    <mergeCell ref="A3:E3"/>
    <mergeCell ref="A4:E4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6"/>
  <sheetViews>
    <sheetView view="pageBreakPreview" zoomScaleSheetLayoutView="100" workbookViewId="0" topLeftCell="A1">
      <selection activeCell="A1" sqref="A1:B1"/>
    </sheetView>
  </sheetViews>
  <sheetFormatPr defaultColWidth="9.140625" defaultRowHeight="12.75"/>
  <cols>
    <col min="1" max="1" width="50.8515625" style="0" customWidth="1"/>
    <col min="2" max="2" width="12.7109375" style="0" customWidth="1"/>
    <col min="3" max="3" width="12.57421875" style="0" customWidth="1"/>
  </cols>
  <sheetData>
    <row r="1" spans="1:2" ht="30.75" customHeight="1">
      <c r="A1" s="208" t="s">
        <v>432</v>
      </c>
      <c r="B1" s="208"/>
    </row>
    <row r="2" spans="1:2" ht="30.75" customHeight="1">
      <c r="A2" s="208" t="s">
        <v>383</v>
      </c>
      <c r="B2" s="208"/>
    </row>
    <row r="3" spans="1:3" s="48" customFormat="1" ht="27" customHeight="1">
      <c r="A3" s="181" t="s">
        <v>325</v>
      </c>
      <c r="B3" s="181"/>
      <c r="C3" s="82"/>
    </row>
    <row r="4" spans="1:3" s="48" customFormat="1" ht="27" customHeight="1">
      <c r="A4" s="181" t="s">
        <v>313</v>
      </c>
      <c r="B4" s="181"/>
      <c r="C4" s="82"/>
    </row>
    <row r="5" spans="1:3" s="48" customFormat="1" ht="27" customHeight="1">
      <c r="A5" s="184" t="s">
        <v>375</v>
      </c>
      <c r="B5" s="184"/>
      <c r="C5" s="184"/>
    </row>
    <row r="6" spans="1:3" s="48" customFormat="1" ht="27" customHeight="1" thickBot="1">
      <c r="A6" s="81"/>
      <c r="B6" s="81"/>
      <c r="C6" s="81"/>
    </row>
    <row r="7" spans="1:3" s="48" customFormat="1" ht="37.5" customHeight="1">
      <c r="A7" s="209" t="s">
        <v>0</v>
      </c>
      <c r="B7" s="177" t="s">
        <v>389</v>
      </c>
      <c r="C7" s="178"/>
    </row>
    <row r="8" spans="1:3" s="48" customFormat="1" ht="46.5" customHeight="1">
      <c r="A8" s="210"/>
      <c r="B8" s="110" t="s">
        <v>390</v>
      </c>
      <c r="C8" s="110" t="s">
        <v>391</v>
      </c>
    </row>
    <row r="9" spans="1:3" s="48" customFormat="1" ht="34.5" customHeight="1">
      <c r="A9" s="101" t="s">
        <v>374</v>
      </c>
      <c r="B9" s="109">
        <v>510</v>
      </c>
      <c r="C9" s="109">
        <v>510</v>
      </c>
    </row>
    <row r="10" spans="1:3" s="48" customFormat="1" ht="34.5" customHeight="1">
      <c r="A10" s="76" t="s">
        <v>44</v>
      </c>
      <c r="B10" s="77">
        <v>0</v>
      </c>
      <c r="C10" s="77">
        <v>0</v>
      </c>
    </row>
    <row r="11" spans="1:3" s="48" customFormat="1" ht="36.75" customHeight="1">
      <c r="A11" s="69" t="s">
        <v>257</v>
      </c>
      <c r="B11" s="78">
        <v>0</v>
      </c>
      <c r="C11" s="78">
        <v>127</v>
      </c>
    </row>
    <row r="12" spans="1:3" s="48" customFormat="1" ht="32.25" customHeight="1">
      <c r="A12" s="60" t="s">
        <v>16</v>
      </c>
      <c r="B12" s="62">
        <v>510</v>
      </c>
      <c r="C12" s="62">
        <f>SUM(C9:C11)</f>
        <v>637</v>
      </c>
    </row>
    <row r="173" ht="12.75">
      <c r="C173">
        <f>SUM(C174:C178)</f>
        <v>2703</v>
      </c>
    </row>
    <row r="175" ht="12.75">
      <c r="C175">
        <v>24</v>
      </c>
    </row>
    <row r="177" spans="2:3" ht="15.75" customHeight="1">
      <c r="B177" s="80"/>
      <c r="C177">
        <v>942</v>
      </c>
    </row>
    <row r="178" spans="2:3" ht="15.75" customHeight="1">
      <c r="B178" s="80"/>
      <c r="C178">
        <v>1737</v>
      </c>
    </row>
    <row r="179" ht="12.75">
      <c r="C179">
        <v>100</v>
      </c>
    </row>
    <row r="180" ht="12.75">
      <c r="C180">
        <v>100</v>
      </c>
    </row>
    <row r="181" ht="12.75">
      <c r="C181">
        <v>12</v>
      </c>
    </row>
    <row r="182" ht="12.75">
      <c r="C182">
        <v>12</v>
      </c>
    </row>
    <row r="183" ht="12.75">
      <c r="C183">
        <v>0</v>
      </c>
    </row>
    <row r="184" ht="12.75">
      <c r="C184">
        <v>0</v>
      </c>
    </row>
    <row r="186" ht="12.75">
      <c r="C186">
        <v>0</v>
      </c>
    </row>
    <row r="187" ht="12.75">
      <c r="C187">
        <v>2</v>
      </c>
    </row>
    <row r="188" ht="12.75">
      <c r="C188">
        <v>0</v>
      </c>
    </row>
    <row r="189" ht="12.75">
      <c r="C189">
        <v>0</v>
      </c>
    </row>
    <row r="195" ht="12.75">
      <c r="C195">
        <v>1174</v>
      </c>
    </row>
    <row r="196" ht="12.75">
      <c r="C196">
        <v>294</v>
      </c>
    </row>
    <row r="197" ht="12.75">
      <c r="C197">
        <v>0</v>
      </c>
    </row>
    <row r="198" ht="12.75">
      <c r="C198">
        <v>0</v>
      </c>
    </row>
    <row r="199" ht="12.75">
      <c r="C199">
        <v>0</v>
      </c>
    </row>
    <row r="200" ht="12.75">
      <c r="C200">
        <f>SUM(C201,C204)</f>
        <v>874</v>
      </c>
    </row>
    <row r="201" ht="12.75">
      <c r="C201" s="70">
        <f>SUM(C202:C203)</f>
        <v>745</v>
      </c>
    </row>
    <row r="202" ht="12.75">
      <c r="C202" s="70">
        <v>596</v>
      </c>
    </row>
    <row r="203" ht="12.75">
      <c r="C203" s="70">
        <v>149</v>
      </c>
    </row>
    <row r="204" ht="12.75">
      <c r="C204">
        <f>SUM(C205,C207)</f>
        <v>129</v>
      </c>
    </row>
    <row r="206" ht="12.75">
      <c r="C206">
        <v>516</v>
      </c>
    </row>
    <row r="207" ht="12.75">
      <c r="C207">
        <v>129</v>
      </c>
    </row>
    <row r="208" ht="12.75">
      <c r="C208">
        <f>C209</f>
        <v>392</v>
      </c>
    </row>
    <row r="209" ht="12.75">
      <c r="C209">
        <f>SUM(C210,C213,C217)</f>
        <v>392</v>
      </c>
    </row>
    <row r="211" ht="12.75">
      <c r="C211">
        <v>0</v>
      </c>
    </row>
    <row r="212" ht="12.75">
      <c r="C212">
        <v>102</v>
      </c>
    </row>
    <row r="213" ht="12.75">
      <c r="C213">
        <f>SUM(C214:C216)</f>
        <v>302</v>
      </c>
    </row>
    <row r="214" ht="12.75">
      <c r="C214">
        <v>0</v>
      </c>
    </row>
    <row r="215" ht="12.75">
      <c r="C215">
        <v>0</v>
      </c>
    </row>
    <row r="216" ht="12.75">
      <c r="C216">
        <v>302</v>
      </c>
    </row>
    <row r="217" ht="12.75">
      <c r="C217">
        <v>90</v>
      </c>
    </row>
    <row r="219" ht="12.75">
      <c r="C219" s="70">
        <f>SUM(C220:C221)</f>
        <v>498</v>
      </c>
    </row>
    <row r="220" ht="12.75">
      <c r="C220" s="70">
        <v>398</v>
      </c>
    </row>
    <row r="221" ht="12.75">
      <c r="C221" s="70">
        <v>100</v>
      </c>
    </row>
    <row r="223" ht="12.75">
      <c r="C223">
        <v>0</v>
      </c>
    </row>
    <row r="225" ht="12.75">
      <c r="C225">
        <v>0</v>
      </c>
    </row>
    <row r="226" ht="12.75">
      <c r="C226">
        <v>0</v>
      </c>
    </row>
    <row r="227" ht="12.75">
      <c r="C227">
        <v>0</v>
      </c>
    </row>
    <row r="228" ht="12.75">
      <c r="C228">
        <v>0</v>
      </c>
    </row>
    <row r="230" ht="12.75">
      <c r="C230">
        <f>SUM(C231:C232)</f>
        <v>576</v>
      </c>
    </row>
    <row r="231" ht="12.75">
      <c r="C231">
        <v>271</v>
      </c>
    </row>
    <row r="232" ht="12.75">
      <c r="C232">
        <v>305</v>
      </c>
    </row>
    <row r="234" ht="12.75">
      <c r="C234">
        <v>22</v>
      </c>
    </row>
    <row r="235" ht="12.75">
      <c r="C235">
        <v>342</v>
      </c>
    </row>
    <row r="236" ht="12.75">
      <c r="C236">
        <v>0</v>
      </c>
    </row>
  </sheetData>
  <sheetProtection selectLockedCells="1" selectUnlockedCells="1"/>
  <mergeCells count="7">
    <mergeCell ref="A1:B1"/>
    <mergeCell ref="A3:B3"/>
    <mergeCell ref="A5:C5"/>
    <mergeCell ref="A7:A8"/>
    <mergeCell ref="A4:B4"/>
    <mergeCell ref="B7:C7"/>
    <mergeCell ref="A2:B2"/>
  </mergeCells>
  <printOptions headings="1"/>
  <pageMargins left="0.75" right="0.75" top="1" bottom="1" header="0.5118055555555555" footer="0.5118055555555555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7"/>
  <sheetViews>
    <sheetView workbookViewId="0" topLeftCell="A1">
      <selection activeCell="A1" sqref="A1:B1"/>
    </sheetView>
  </sheetViews>
  <sheetFormatPr defaultColWidth="9.140625" defaultRowHeight="12.75"/>
  <cols>
    <col min="1" max="1" width="55.140625" style="48" customWidth="1"/>
    <col min="2" max="2" width="15.28125" style="0" customWidth="1"/>
    <col min="3" max="3" width="11.00390625" style="0" customWidth="1"/>
  </cols>
  <sheetData>
    <row r="1" spans="1:2" ht="27.75" customHeight="1">
      <c r="A1" s="208" t="s">
        <v>433</v>
      </c>
      <c r="B1" s="211"/>
    </row>
    <row r="2" spans="1:2" ht="27.75" customHeight="1">
      <c r="A2" s="208" t="s">
        <v>377</v>
      </c>
      <c r="B2" s="211"/>
    </row>
    <row r="3" spans="1:3" s="48" customFormat="1" ht="15.75">
      <c r="A3" s="181" t="s">
        <v>325</v>
      </c>
      <c r="B3" s="181"/>
      <c r="C3" s="82"/>
    </row>
    <row r="4" spans="1:3" s="48" customFormat="1" ht="15.75">
      <c r="A4" s="181" t="s">
        <v>311</v>
      </c>
      <c r="B4" s="181"/>
      <c r="C4" s="82"/>
    </row>
    <row r="5" spans="1:3" s="48" customFormat="1" ht="16.5" thickBot="1">
      <c r="A5" s="180" t="s">
        <v>144</v>
      </c>
      <c r="B5" s="180"/>
      <c r="C5" s="180"/>
    </row>
    <row r="6" spans="1:3" s="48" customFormat="1" ht="31.5" customHeight="1">
      <c r="A6" s="209" t="s">
        <v>0</v>
      </c>
      <c r="B6" s="177" t="s">
        <v>389</v>
      </c>
      <c r="C6" s="178"/>
    </row>
    <row r="7" spans="1:3" s="48" customFormat="1" ht="34.5" customHeight="1">
      <c r="A7" s="210"/>
      <c r="B7" s="110" t="s">
        <v>390</v>
      </c>
      <c r="C7" s="110" t="s">
        <v>391</v>
      </c>
    </row>
    <row r="8" spans="1:3" s="48" customFormat="1" ht="34.5" customHeight="1">
      <c r="A8" s="75" t="s">
        <v>154</v>
      </c>
      <c r="B8" s="74">
        <f>SUM(B9:B13)</f>
        <v>23341</v>
      </c>
      <c r="C8" s="74">
        <f>SUM(C9:C13)</f>
        <v>24410</v>
      </c>
    </row>
    <row r="9" spans="1:3" s="51" customFormat="1" ht="47.25">
      <c r="A9" s="49" t="s">
        <v>97</v>
      </c>
      <c r="B9" s="50">
        <v>3750</v>
      </c>
      <c r="C9" s="50">
        <v>4034</v>
      </c>
    </row>
    <row r="10" spans="1:3" s="51" customFormat="1" ht="15.75">
      <c r="A10" s="49" t="s">
        <v>27</v>
      </c>
      <c r="B10" s="50">
        <v>9730</v>
      </c>
      <c r="C10" s="50">
        <v>9730</v>
      </c>
    </row>
    <row r="11" spans="1:3" s="51" customFormat="1" ht="31.5">
      <c r="A11" s="49" t="s">
        <v>98</v>
      </c>
      <c r="B11" s="50">
        <v>8790</v>
      </c>
      <c r="C11" s="50">
        <v>9575</v>
      </c>
    </row>
    <row r="12" spans="1:3" s="51" customFormat="1" ht="15.75">
      <c r="A12" s="49" t="s">
        <v>99</v>
      </c>
      <c r="B12" s="50">
        <v>1071</v>
      </c>
      <c r="C12" s="50">
        <v>1071</v>
      </c>
    </row>
    <row r="13" spans="1:3" s="51" customFormat="1" ht="15.75">
      <c r="A13" s="49" t="s">
        <v>100</v>
      </c>
      <c r="B13" s="50">
        <v>0</v>
      </c>
      <c r="C13" s="50">
        <v>0</v>
      </c>
    </row>
    <row r="14" spans="1:3" s="51" customFormat="1" ht="15.75">
      <c r="A14" s="49" t="s">
        <v>101</v>
      </c>
      <c r="B14" s="50">
        <v>2500</v>
      </c>
      <c r="C14" s="50">
        <v>2500</v>
      </c>
    </row>
    <row r="15" spans="1:3" s="51" customFormat="1" ht="15.75">
      <c r="A15" s="49" t="s">
        <v>102</v>
      </c>
      <c r="B15" s="50">
        <v>0</v>
      </c>
      <c r="C15" s="50">
        <v>0</v>
      </c>
    </row>
    <row r="16" spans="1:3" s="51" customFormat="1" ht="15.75">
      <c r="A16" s="49" t="s">
        <v>103</v>
      </c>
      <c r="B16" s="50">
        <v>3075</v>
      </c>
      <c r="C16" s="50">
        <v>2629</v>
      </c>
    </row>
    <row r="17" spans="1:3" s="51" customFormat="1" ht="15.75">
      <c r="A17" s="49" t="s">
        <v>416</v>
      </c>
      <c r="B17" s="50">
        <v>0</v>
      </c>
      <c r="C17" s="50">
        <v>0</v>
      </c>
    </row>
    <row r="18" spans="1:3" s="51" customFormat="1" ht="15.75">
      <c r="A18" s="52" t="s">
        <v>104</v>
      </c>
      <c r="B18" s="53">
        <f>SUM(B9:B17)</f>
        <v>28916</v>
      </c>
      <c r="C18" s="53">
        <f>SUM(C9:C17)</f>
        <v>29539</v>
      </c>
    </row>
    <row r="19" spans="1:3" s="51" customFormat="1" ht="15.75">
      <c r="A19" s="54"/>
      <c r="B19" s="55"/>
      <c r="C19" s="55"/>
    </row>
    <row r="20" spans="1:3" s="51" customFormat="1" ht="15.75">
      <c r="A20" s="49" t="s">
        <v>105</v>
      </c>
      <c r="B20" s="50">
        <v>8020</v>
      </c>
      <c r="C20" s="50">
        <v>9175</v>
      </c>
    </row>
    <row r="21" spans="1:3" s="51" customFormat="1" ht="15.75">
      <c r="A21" s="49" t="s">
        <v>106</v>
      </c>
      <c r="B21" s="50">
        <v>1630</v>
      </c>
      <c r="C21" s="50">
        <v>1630</v>
      </c>
    </row>
    <row r="22" spans="1:3" s="51" customFormat="1" ht="47.25">
      <c r="A22" s="49" t="s">
        <v>107</v>
      </c>
      <c r="B22" s="50">
        <v>8771</v>
      </c>
      <c r="C22" s="50">
        <v>9316</v>
      </c>
    </row>
    <row r="23" spans="1:3" s="51" customFormat="1" ht="15.75">
      <c r="A23" s="49" t="s">
        <v>108</v>
      </c>
      <c r="B23" s="50">
        <v>6615</v>
      </c>
      <c r="C23" s="50">
        <v>5411</v>
      </c>
    </row>
    <row r="24" spans="1:3" s="51" customFormat="1" ht="15.75">
      <c r="A24" s="49" t="s">
        <v>109</v>
      </c>
      <c r="B24" s="50">
        <v>1170</v>
      </c>
      <c r="C24" s="50">
        <v>1170</v>
      </c>
    </row>
    <row r="25" spans="1:3" s="51" customFormat="1" ht="15.75">
      <c r="A25" s="49" t="s">
        <v>110</v>
      </c>
      <c r="B25" s="50">
        <v>0</v>
      </c>
      <c r="C25" s="50">
        <v>0</v>
      </c>
    </row>
    <row r="26" spans="1:3" s="51" customFormat="1" ht="15.75">
      <c r="A26" s="49" t="s">
        <v>111</v>
      </c>
      <c r="B26" s="50">
        <v>2500</v>
      </c>
      <c r="C26" s="50">
        <v>2500</v>
      </c>
    </row>
    <row r="27" spans="1:3" s="51" customFormat="1" ht="15.75">
      <c r="A27" s="49" t="s">
        <v>112</v>
      </c>
      <c r="B27" s="50">
        <v>0</v>
      </c>
      <c r="C27" s="50">
        <v>0</v>
      </c>
    </row>
    <row r="28" spans="1:3" s="51" customFormat="1" ht="15.75">
      <c r="A28" s="49" t="s">
        <v>113</v>
      </c>
      <c r="B28" s="50">
        <v>0</v>
      </c>
      <c r="C28" s="50">
        <v>0</v>
      </c>
    </row>
    <row r="29" spans="1:3" s="51" customFormat="1" ht="15.75">
      <c r="A29" s="49" t="s">
        <v>15</v>
      </c>
      <c r="B29" s="50">
        <v>0</v>
      </c>
      <c r="C29" s="50">
        <v>0</v>
      </c>
    </row>
    <row r="30" spans="1:3" s="51" customFormat="1" ht="15.75">
      <c r="A30" s="49" t="s">
        <v>418</v>
      </c>
      <c r="B30" s="50">
        <v>0</v>
      </c>
      <c r="C30" s="50">
        <v>0</v>
      </c>
    </row>
    <row r="31" spans="1:3" s="51" customFormat="1" ht="15.75">
      <c r="A31" s="52" t="s">
        <v>114</v>
      </c>
      <c r="B31" s="53">
        <f>SUM(B20:B30)</f>
        <v>28706</v>
      </c>
      <c r="C31" s="53">
        <f>SUM(C20:C30)</f>
        <v>29202</v>
      </c>
    </row>
    <row r="174" ht="12.75">
      <c r="C174">
        <f>SUM(C175:C179)</f>
        <v>2703</v>
      </c>
    </row>
    <row r="176" ht="12.75">
      <c r="C176">
        <v>24</v>
      </c>
    </row>
    <row r="178" spans="2:3" ht="15.75">
      <c r="B178" s="46"/>
      <c r="C178">
        <v>942</v>
      </c>
    </row>
    <row r="179" spans="2:3" ht="15.75">
      <c r="B179" s="46"/>
      <c r="C179">
        <v>1737</v>
      </c>
    </row>
    <row r="180" ht="12.75">
      <c r="C180">
        <v>100</v>
      </c>
    </row>
    <row r="181" ht="12.75">
      <c r="C181">
        <v>100</v>
      </c>
    </row>
    <row r="182" ht="12.75">
      <c r="C182">
        <v>12</v>
      </c>
    </row>
    <row r="183" ht="12.75">
      <c r="C183">
        <v>12</v>
      </c>
    </row>
    <row r="184" ht="12.75">
      <c r="C184">
        <v>0</v>
      </c>
    </row>
    <row r="185" ht="12.75">
      <c r="C185">
        <v>0</v>
      </c>
    </row>
    <row r="187" ht="12.75">
      <c r="C187">
        <v>0</v>
      </c>
    </row>
    <row r="188" ht="12.75">
      <c r="C188">
        <v>2</v>
      </c>
    </row>
    <row r="189" ht="12.75">
      <c r="C189">
        <v>0</v>
      </c>
    </row>
    <row r="190" ht="12.75">
      <c r="C190">
        <v>0</v>
      </c>
    </row>
    <row r="196" ht="12.75">
      <c r="C196">
        <v>1174</v>
      </c>
    </row>
    <row r="197" ht="12.75">
      <c r="C197">
        <v>294</v>
      </c>
    </row>
    <row r="198" ht="12.75">
      <c r="C198">
        <v>0</v>
      </c>
    </row>
    <row r="199" ht="12.75">
      <c r="C199">
        <v>0</v>
      </c>
    </row>
    <row r="200" ht="12.75">
      <c r="C200">
        <v>0</v>
      </c>
    </row>
    <row r="201" ht="12.75">
      <c r="C201">
        <f>SUM(C202,C205)</f>
        <v>874</v>
      </c>
    </row>
    <row r="202" ht="12.75">
      <c r="C202" s="70">
        <f>SUM(C203:C204)</f>
        <v>745</v>
      </c>
    </row>
    <row r="203" ht="12.75">
      <c r="C203" s="70">
        <v>596</v>
      </c>
    </row>
    <row r="204" ht="12.75">
      <c r="C204" s="70">
        <v>149</v>
      </c>
    </row>
    <row r="205" ht="12.75">
      <c r="C205">
        <f>SUM(C206,C208)</f>
        <v>129</v>
      </c>
    </row>
    <row r="207" ht="12.75">
      <c r="C207">
        <v>516</v>
      </c>
    </row>
    <row r="208" ht="12.75">
      <c r="C208">
        <v>129</v>
      </c>
    </row>
    <row r="209" ht="12.75">
      <c r="C209">
        <f>C210</f>
        <v>392</v>
      </c>
    </row>
    <row r="210" ht="12.75">
      <c r="C210">
        <f>SUM(C211,C214,C218)</f>
        <v>392</v>
      </c>
    </row>
    <row r="212" ht="12.75">
      <c r="C212">
        <v>0</v>
      </c>
    </row>
    <row r="213" ht="12.75">
      <c r="C213">
        <v>102</v>
      </c>
    </row>
    <row r="214" ht="12.75">
      <c r="C214">
        <f>SUM(C215:C217)</f>
        <v>302</v>
      </c>
    </row>
    <row r="215" ht="12.75">
      <c r="C215">
        <v>0</v>
      </c>
    </row>
    <row r="216" ht="12.75">
      <c r="C216">
        <v>0</v>
      </c>
    </row>
    <row r="217" ht="12.75">
      <c r="C217">
        <v>302</v>
      </c>
    </row>
    <row r="218" ht="12.75">
      <c r="C218">
        <v>90</v>
      </c>
    </row>
    <row r="220" ht="12.75">
      <c r="C220" s="70">
        <f>SUM(C221:C222)</f>
        <v>498</v>
      </c>
    </row>
    <row r="221" ht="12.75">
      <c r="C221" s="70">
        <v>398</v>
      </c>
    </row>
    <row r="222" ht="12.75">
      <c r="C222" s="70">
        <v>100</v>
      </c>
    </row>
    <row r="224" ht="12.75">
      <c r="C224">
        <v>0</v>
      </c>
    </row>
    <row r="226" ht="12.75">
      <c r="C226">
        <v>0</v>
      </c>
    </row>
    <row r="227" ht="12.75">
      <c r="C227">
        <v>0</v>
      </c>
    </row>
    <row r="228" ht="12.75">
      <c r="C228">
        <v>0</v>
      </c>
    </row>
    <row r="229" ht="12.75">
      <c r="C229">
        <v>0</v>
      </c>
    </row>
    <row r="231" ht="12.75">
      <c r="C231">
        <f>SUM(C232:C233)</f>
        <v>576</v>
      </c>
    </row>
    <row r="232" ht="12.75">
      <c r="C232">
        <v>271</v>
      </c>
    </row>
    <row r="233" ht="12.75">
      <c r="C233">
        <v>305</v>
      </c>
    </row>
    <row r="235" ht="12.75">
      <c r="C235">
        <v>22</v>
      </c>
    </row>
    <row r="236" ht="12.75">
      <c r="C236">
        <v>342</v>
      </c>
    </row>
    <row r="237" ht="12.75">
      <c r="C237">
        <v>0</v>
      </c>
    </row>
  </sheetData>
  <sheetProtection selectLockedCells="1" selectUnlockedCells="1"/>
  <mergeCells count="7">
    <mergeCell ref="A1:B1"/>
    <mergeCell ref="A5:C5"/>
    <mergeCell ref="A6:A7"/>
    <mergeCell ref="A3:B3"/>
    <mergeCell ref="A4:B4"/>
    <mergeCell ref="B6:C6"/>
    <mergeCell ref="A2:B2"/>
  </mergeCells>
  <printOptions heading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  <rowBreaks count="1" manualBreakCount="1">
    <brk id="3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213"/>
  <sheetViews>
    <sheetView workbookViewId="0" topLeftCell="A1">
      <selection activeCell="A1" sqref="A1:B1"/>
    </sheetView>
  </sheetViews>
  <sheetFormatPr defaultColWidth="9.140625" defaultRowHeight="12.75"/>
  <cols>
    <col min="1" max="1" width="51.57421875" style="48" customWidth="1"/>
    <col min="2" max="2" width="16.00390625" style="0" customWidth="1"/>
    <col min="3" max="3" width="11.57421875" style="0" bestFit="1" customWidth="1"/>
  </cols>
  <sheetData>
    <row r="1" spans="1:2" ht="24.75" customHeight="1">
      <c r="A1" s="208" t="s">
        <v>434</v>
      </c>
      <c r="B1" s="211"/>
    </row>
    <row r="2" spans="1:2" ht="24.75" customHeight="1">
      <c r="A2" s="208" t="s">
        <v>378</v>
      </c>
      <c r="B2" s="211"/>
    </row>
    <row r="3" spans="1:3" s="48" customFormat="1" ht="15.75">
      <c r="A3" s="180" t="s">
        <v>338</v>
      </c>
      <c r="B3" s="180"/>
      <c r="C3" s="72"/>
    </row>
    <row r="4" spans="1:3" s="48" customFormat="1" ht="15.75">
      <c r="A4" s="180" t="s">
        <v>312</v>
      </c>
      <c r="B4" s="180"/>
      <c r="C4" s="72"/>
    </row>
    <row r="5" spans="1:3" s="48" customFormat="1" ht="16.5" thickBot="1">
      <c r="A5" s="180" t="s">
        <v>144</v>
      </c>
      <c r="B5" s="180"/>
      <c r="C5" s="180"/>
    </row>
    <row r="6" spans="1:3" s="48" customFormat="1" ht="32.25" customHeight="1">
      <c r="A6" s="212" t="s">
        <v>0</v>
      </c>
      <c r="B6" s="177" t="s">
        <v>389</v>
      </c>
      <c r="C6" s="178"/>
    </row>
    <row r="7" spans="1:3" s="48" customFormat="1" ht="48.75" customHeight="1">
      <c r="A7" s="213"/>
      <c r="B7" s="110" t="s">
        <v>390</v>
      </c>
      <c r="C7" s="110" t="s">
        <v>391</v>
      </c>
    </row>
    <row r="8" spans="1:3" s="51" customFormat="1" ht="15.75">
      <c r="A8" s="49" t="s">
        <v>115</v>
      </c>
      <c r="B8" s="50">
        <v>0</v>
      </c>
      <c r="C8" s="50">
        <v>0</v>
      </c>
    </row>
    <row r="9" spans="1:3" s="51" customFormat="1" ht="15.75">
      <c r="A9" s="49" t="s">
        <v>116</v>
      </c>
      <c r="B9" s="50">
        <v>0</v>
      </c>
      <c r="C9" s="50">
        <v>0</v>
      </c>
    </row>
    <row r="10" spans="1:3" s="51" customFormat="1" ht="15.75">
      <c r="A10" s="49" t="s">
        <v>117</v>
      </c>
      <c r="B10" s="50">
        <v>300</v>
      </c>
      <c r="C10" s="50">
        <v>300</v>
      </c>
    </row>
    <row r="11" spans="1:3" s="51" customFormat="1" ht="15.75">
      <c r="A11" s="49" t="s">
        <v>118</v>
      </c>
      <c r="B11" s="50">
        <v>0</v>
      </c>
      <c r="C11" s="50">
        <v>0</v>
      </c>
    </row>
    <row r="12" spans="1:3" s="51" customFormat="1" ht="15.75">
      <c r="A12" s="56" t="s">
        <v>119</v>
      </c>
      <c r="B12" s="50">
        <v>0</v>
      </c>
      <c r="C12" s="50">
        <v>0</v>
      </c>
    </row>
    <row r="13" spans="1:3" s="51" customFormat="1" ht="15.75">
      <c r="A13" s="49" t="s">
        <v>120</v>
      </c>
      <c r="B13" s="50">
        <v>0</v>
      </c>
      <c r="C13" s="50">
        <v>0</v>
      </c>
    </row>
    <row r="14" spans="1:3" s="51" customFormat="1" ht="15.75">
      <c r="A14" s="49" t="s">
        <v>121</v>
      </c>
      <c r="B14" s="50">
        <v>0</v>
      </c>
      <c r="C14" s="50">
        <v>0</v>
      </c>
    </row>
    <row r="15" spans="1:3" s="51" customFormat="1" ht="35.25" customHeight="1">
      <c r="A15" s="49" t="s">
        <v>122</v>
      </c>
      <c r="B15" s="50">
        <v>0</v>
      </c>
      <c r="C15" s="50">
        <v>0</v>
      </c>
    </row>
    <row r="16" spans="1:3" s="51" customFormat="1" ht="15.75">
      <c r="A16" s="49" t="s">
        <v>123</v>
      </c>
      <c r="B16" s="50">
        <v>0</v>
      </c>
      <c r="C16" s="50">
        <v>0</v>
      </c>
    </row>
    <row r="17" spans="1:3" s="51" customFormat="1" ht="15.75">
      <c r="A17" s="52" t="s">
        <v>124</v>
      </c>
      <c r="B17" s="53">
        <f>SUM(B8:B16)</f>
        <v>300</v>
      </c>
      <c r="C17" s="53">
        <f>SUM(C8:C16)</f>
        <v>300</v>
      </c>
    </row>
    <row r="18" spans="1:3" s="51" customFormat="1" ht="15.75">
      <c r="A18" s="57"/>
      <c r="B18" s="58"/>
      <c r="C18" s="58"/>
    </row>
    <row r="19" spans="1:3" s="51" customFormat="1" ht="15.75">
      <c r="A19" s="49" t="s">
        <v>125</v>
      </c>
      <c r="B19" s="50">
        <v>0</v>
      </c>
      <c r="C19" s="50">
        <v>127</v>
      </c>
    </row>
    <row r="20" spans="1:3" s="51" customFormat="1" ht="15.75">
      <c r="A20" s="49" t="s">
        <v>126</v>
      </c>
      <c r="B20" s="50">
        <v>510</v>
      </c>
      <c r="C20" s="50">
        <v>510</v>
      </c>
    </row>
    <row r="21" spans="1:3" s="51" customFormat="1" ht="31.5">
      <c r="A21" s="49" t="s">
        <v>127</v>
      </c>
      <c r="B21" s="50">
        <v>0</v>
      </c>
      <c r="C21" s="50">
        <v>0</v>
      </c>
    </row>
    <row r="22" spans="1:3" s="51" customFormat="1" ht="15.75">
      <c r="A22" s="49" t="s">
        <v>128</v>
      </c>
      <c r="B22" s="50">
        <v>0</v>
      </c>
      <c r="C22" s="50">
        <v>0</v>
      </c>
    </row>
    <row r="23" spans="1:3" s="51" customFormat="1" ht="15.75">
      <c r="A23" s="49" t="s">
        <v>19</v>
      </c>
      <c r="B23" s="50">
        <v>0</v>
      </c>
      <c r="C23" s="50">
        <v>0</v>
      </c>
    </row>
    <row r="24" spans="1:3" s="51" customFormat="1" ht="15.75">
      <c r="A24" s="49" t="s">
        <v>129</v>
      </c>
      <c r="B24" s="50">
        <v>0</v>
      </c>
      <c r="C24" s="50">
        <v>0</v>
      </c>
    </row>
    <row r="25" spans="1:3" s="51" customFormat="1" ht="15.75">
      <c r="A25" s="49" t="s">
        <v>130</v>
      </c>
      <c r="B25" s="50">
        <v>0</v>
      </c>
      <c r="C25" s="50">
        <v>0</v>
      </c>
    </row>
    <row r="26" spans="1:3" s="51" customFormat="1" ht="15.75">
      <c r="A26" s="49" t="s">
        <v>131</v>
      </c>
      <c r="B26" s="50">
        <v>0</v>
      </c>
      <c r="C26" s="50">
        <v>0</v>
      </c>
    </row>
    <row r="27" spans="1:3" s="51" customFormat="1" ht="15.75">
      <c r="A27" s="49" t="s">
        <v>132</v>
      </c>
      <c r="B27" s="50">
        <v>0</v>
      </c>
      <c r="C27" s="50">
        <v>0</v>
      </c>
    </row>
    <row r="28" spans="1:3" s="51" customFormat="1" ht="15.75">
      <c r="A28" s="52" t="s">
        <v>133</v>
      </c>
      <c r="B28" s="53">
        <f>SUM(B19:B27)</f>
        <v>510</v>
      </c>
      <c r="C28" s="53">
        <f>SUM(C19:C27)</f>
        <v>637</v>
      </c>
    </row>
    <row r="29" spans="1:3" s="51" customFormat="1" ht="42.75" customHeight="1">
      <c r="A29" s="57" t="s">
        <v>134</v>
      </c>
      <c r="B29" s="59">
        <f>SUM(B17,'8. Táj.adatok műk'!B18)</f>
        <v>29216</v>
      </c>
      <c r="C29" s="59">
        <f>SUM(C17,'8. Táj.adatok műk'!C18)</f>
        <v>29839</v>
      </c>
    </row>
    <row r="30" spans="1:3" s="51" customFormat="1" ht="50.25" customHeight="1">
      <c r="A30" s="57" t="s">
        <v>135</v>
      </c>
      <c r="B30" s="59">
        <f>SUM(B28,'8. Táj.adatok műk'!B31)</f>
        <v>29216</v>
      </c>
      <c r="C30" s="59">
        <f>SUM(C28,'8. Táj.adatok műk'!C31)</f>
        <v>29839</v>
      </c>
    </row>
    <row r="150" ht="12.75">
      <c r="C150">
        <f>SUM(C151:C155)</f>
        <v>2703</v>
      </c>
    </row>
    <row r="152" ht="12.75">
      <c r="C152">
        <v>24</v>
      </c>
    </row>
    <row r="154" spans="2:3" ht="15.75">
      <c r="B154" s="23"/>
      <c r="C154">
        <v>942</v>
      </c>
    </row>
    <row r="155" spans="2:3" ht="15.75">
      <c r="B155" s="23"/>
      <c r="C155">
        <v>1737</v>
      </c>
    </row>
    <row r="156" ht="12.75">
      <c r="C156">
        <v>100</v>
      </c>
    </row>
    <row r="157" ht="12.75">
      <c r="C157">
        <v>100</v>
      </c>
    </row>
    <row r="158" ht="12.75">
      <c r="C158">
        <v>12</v>
      </c>
    </row>
    <row r="159" ht="12.75">
      <c r="C159">
        <v>12</v>
      </c>
    </row>
    <row r="160" ht="12.75">
      <c r="C160">
        <v>0</v>
      </c>
    </row>
    <row r="161" ht="12.75">
      <c r="C161">
        <v>0</v>
      </c>
    </row>
    <row r="163" ht="12.75">
      <c r="C163">
        <v>0</v>
      </c>
    </row>
    <row r="164" ht="12.75">
      <c r="C164">
        <v>2</v>
      </c>
    </row>
    <row r="165" ht="12.75">
      <c r="C165">
        <v>0</v>
      </c>
    </row>
    <row r="166" ht="12.75">
      <c r="C166">
        <v>0</v>
      </c>
    </row>
    <row r="172" ht="12.75">
      <c r="C172">
        <v>1174</v>
      </c>
    </row>
    <row r="173" ht="12.75">
      <c r="C173">
        <v>294</v>
      </c>
    </row>
    <row r="174" ht="12.75">
      <c r="C174">
        <v>0</v>
      </c>
    </row>
    <row r="175" ht="12.75">
      <c r="C175">
        <v>0</v>
      </c>
    </row>
    <row r="176" ht="12.75">
      <c r="C176">
        <v>0</v>
      </c>
    </row>
    <row r="177" ht="12.75">
      <c r="C177">
        <f>SUM(C178,C181)</f>
        <v>874</v>
      </c>
    </row>
    <row r="178" ht="12.75">
      <c r="C178" s="70">
        <f>SUM(C179:C180)</f>
        <v>745</v>
      </c>
    </row>
    <row r="179" ht="12.75">
      <c r="C179" s="70">
        <v>596</v>
      </c>
    </row>
    <row r="180" ht="12.75">
      <c r="C180" s="70">
        <v>149</v>
      </c>
    </row>
    <row r="181" ht="12.75">
      <c r="C181">
        <f>SUM(C182,C184)</f>
        <v>129</v>
      </c>
    </row>
    <row r="183" ht="12.75">
      <c r="C183">
        <v>516</v>
      </c>
    </row>
    <row r="184" ht="12.75">
      <c r="C184">
        <v>129</v>
      </c>
    </row>
    <row r="185" ht="12.75">
      <c r="C185">
        <f>C186</f>
        <v>392</v>
      </c>
    </row>
    <row r="186" ht="12.75">
      <c r="C186">
        <f>SUM(C187,C190,C194)</f>
        <v>392</v>
      </c>
    </row>
    <row r="188" ht="12.75">
      <c r="C188">
        <v>0</v>
      </c>
    </row>
    <row r="189" ht="12.75">
      <c r="C189">
        <v>102</v>
      </c>
    </row>
    <row r="190" ht="12.75">
      <c r="C190">
        <f>SUM(C191:C193)</f>
        <v>302</v>
      </c>
    </row>
    <row r="191" ht="12.75">
      <c r="C191">
        <v>0</v>
      </c>
    </row>
    <row r="192" ht="12.75">
      <c r="C192">
        <v>0</v>
      </c>
    </row>
    <row r="193" ht="12.75">
      <c r="C193">
        <v>302</v>
      </c>
    </row>
    <row r="194" ht="12.75">
      <c r="C194">
        <v>90</v>
      </c>
    </row>
    <row r="196" ht="12.75">
      <c r="C196" s="70">
        <f>SUM(C197:C198)</f>
        <v>498</v>
      </c>
    </row>
    <row r="197" ht="12.75">
      <c r="C197" s="70">
        <v>398</v>
      </c>
    </row>
    <row r="198" ht="12.75">
      <c r="C198" s="70">
        <v>100</v>
      </c>
    </row>
    <row r="200" ht="12.75">
      <c r="C200">
        <v>0</v>
      </c>
    </row>
    <row r="202" ht="12.75">
      <c r="C202">
        <v>0</v>
      </c>
    </row>
    <row r="203" ht="12.75">
      <c r="C203">
        <v>0</v>
      </c>
    </row>
    <row r="204" ht="12.75">
      <c r="C204">
        <v>0</v>
      </c>
    </row>
    <row r="205" ht="12.75">
      <c r="C205">
        <v>0</v>
      </c>
    </row>
    <row r="207" ht="12.75">
      <c r="C207">
        <f>SUM(C208:C209)</f>
        <v>576</v>
      </c>
    </row>
    <row r="208" ht="12.75">
      <c r="C208">
        <v>271</v>
      </c>
    </row>
    <row r="209" ht="12.75">
      <c r="C209">
        <v>305</v>
      </c>
    </row>
    <row r="211" ht="12.75">
      <c r="C211">
        <v>22</v>
      </c>
    </row>
    <row r="212" ht="12.75">
      <c r="C212">
        <v>342</v>
      </c>
    </row>
    <row r="213" ht="12.75">
      <c r="C213">
        <v>0</v>
      </c>
    </row>
  </sheetData>
  <sheetProtection selectLockedCells="1" selectUnlockedCells="1"/>
  <mergeCells count="7">
    <mergeCell ref="A1:B1"/>
    <mergeCell ref="A5:C5"/>
    <mergeCell ref="A6:A7"/>
    <mergeCell ref="B6:C6"/>
    <mergeCell ref="A2:B2"/>
    <mergeCell ref="A3:B3"/>
    <mergeCell ref="A4:B4"/>
  </mergeCells>
  <printOptions heading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2013-09-19T11:34:23Z</cp:lastPrinted>
  <dcterms:created xsi:type="dcterms:W3CDTF">2011-11-25T07:46:57Z</dcterms:created>
  <dcterms:modified xsi:type="dcterms:W3CDTF">2013-09-19T11:35:55Z</dcterms:modified>
  <cp:category/>
  <cp:version/>
  <cp:contentType/>
  <cp:contentStatus/>
</cp:coreProperties>
</file>